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ta\Desktop\GPC\worlds 2016\working lists\"/>
    </mc:Choice>
  </mc:AlternateContent>
  <bookViews>
    <workbookView xWindow="0" yWindow="0" windowWidth="20490" windowHeight="9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2" i="1" l="1"/>
  <c r="I142" i="1"/>
  <c r="J139" i="1"/>
  <c r="G139" i="1"/>
  <c r="I139" i="1" s="1"/>
  <c r="J138" i="1"/>
  <c r="G138" i="1"/>
  <c r="I138" i="1" s="1"/>
  <c r="M137" i="1"/>
  <c r="M138" i="1" s="1"/>
  <c r="G137" i="1"/>
  <c r="J135" i="1"/>
  <c r="I135" i="1"/>
  <c r="J134" i="1"/>
  <c r="I134" i="1"/>
  <c r="G134" i="1"/>
  <c r="J133" i="1"/>
  <c r="G133" i="1"/>
  <c r="I133" i="1" s="1"/>
  <c r="J132" i="1"/>
  <c r="G132" i="1"/>
  <c r="I132" i="1" s="1"/>
  <c r="J130" i="1"/>
  <c r="G130" i="1"/>
  <c r="I130" i="1" s="1"/>
  <c r="M129" i="1"/>
  <c r="M130" i="1" s="1"/>
  <c r="J129" i="1"/>
  <c r="G129" i="1"/>
  <c r="I129" i="1" s="1"/>
  <c r="J126" i="1"/>
  <c r="G126" i="1"/>
  <c r="I126" i="1" s="1"/>
  <c r="M124" i="1"/>
  <c r="J124" i="1"/>
  <c r="G124" i="1"/>
  <c r="I124" i="1" s="1"/>
  <c r="M122" i="1"/>
  <c r="J122" i="1"/>
  <c r="G122" i="1"/>
  <c r="I122" i="1" s="1"/>
  <c r="J118" i="1"/>
  <c r="G118" i="1"/>
  <c r="I118" i="1" s="1"/>
  <c r="M117" i="1"/>
  <c r="J117" i="1"/>
  <c r="G117" i="1"/>
  <c r="I117" i="1" s="1"/>
  <c r="J116" i="1"/>
  <c r="I116" i="1"/>
  <c r="J115" i="1"/>
  <c r="I115" i="1"/>
  <c r="J114" i="1"/>
  <c r="G114" i="1"/>
  <c r="I114" i="1" s="1"/>
  <c r="J113" i="1"/>
  <c r="I113" i="1"/>
  <c r="G113" i="1"/>
  <c r="J111" i="1"/>
  <c r="G111" i="1"/>
  <c r="I111" i="1" s="1"/>
  <c r="M110" i="1"/>
  <c r="M111" i="1" s="1"/>
  <c r="J110" i="1"/>
  <c r="G110" i="1"/>
  <c r="I110" i="1" s="1"/>
  <c r="J109" i="1"/>
  <c r="G109" i="1"/>
  <c r="I109" i="1" s="1"/>
  <c r="M106" i="1"/>
  <c r="G106" i="1"/>
  <c r="J105" i="1"/>
  <c r="I105" i="1"/>
  <c r="G105" i="1"/>
  <c r="J103" i="1"/>
  <c r="I103" i="1"/>
  <c r="J102" i="1"/>
  <c r="G102" i="1"/>
  <c r="I102" i="1" s="1"/>
  <c r="J101" i="1"/>
  <c r="I101" i="1"/>
  <c r="J99" i="1"/>
  <c r="G99" i="1"/>
  <c r="I99" i="1" s="1"/>
  <c r="J97" i="1"/>
  <c r="G97" i="1"/>
  <c r="I97" i="1" s="1"/>
  <c r="J96" i="1"/>
  <c r="I96" i="1"/>
  <c r="G96" i="1"/>
  <c r="M91" i="1"/>
  <c r="J91" i="1"/>
  <c r="I91" i="1"/>
  <c r="G91" i="1"/>
  <c r="J89" i="1"/>
  <c r="G89" i="1"/>
  <c r="I89" i="1" s="1"/>
  <c r="J86" i="1"/>
  <c r="G86" i="1"/>
  <c r="I86" i="1" s="1"/>
  <c r="M84" i="1"/>
  <c r="G84" i="1"/>
  <c r="J83" i="1"/>
  <c r="G83" i="1"/>
  <c r="I83" i="1" s="1"/>
  <c r="J80" i="1"/>
  <c r="I80" i="1"/>
  <c r="J79" i="1"/>
  <c r="G79" i="1"/>
  <c r="I79" i="1" s="1"/>
  <c r="J78" i="1"/>
  <c r="I78" i="1"/>
  <c r="J77" i="1"/>
  <c r="I77" i="1"/>
  <c r="J76" i="1"/>
  <c r="I76" i="1"/>
  <c r="J74" i="1"/>
  <c r="I74" i="1"/>
  <c r="J68" i="1"/>
  <c r="I68" i="1"/>
  <c r="J67" i="1"/>
  <c r="G67" i="1"/>
  <c r="I67" i="1" s="1"/>
  <c r="J66" i="1"/>
  <c r="G66" i="1"/>
  <c r="I66" i="1" s="1"/>
  <c r="M63" i="1"/>
  <c r="J63" i="1"/>
  <c r="G63" i="1"/>
  <c r="I63" i="1" s="1"/>
  <c r="J62" i="1"/>
  <c r="G62" i="1"/>
  <c r="I62" i="1" s="1"/>
  <c r="J61" i="1"/>
  <c r="I61" i="1"/>
  <c r="G61" i="1"/>
  <c r="J59" i="1"/>
  <c r="G59" i="1"/>
  <c r="I59" i="1" s="1"/>
  <c r="J58" i="1"/>
  <c r="G58" i="1"/>
  <c r="I58" i="1" s="1"/>
  <c r="M57" i="1"/>
  <c r="M58" i="1" s="1"/>
  <c r="J57" i="1"/>
  <c r="G57" i="1"/>
  <c r="I57" i="1" s="1"/>
  <c r="J56" i="1"/>
  <c r="G56" i="1"/>
  <c r="I56" i="1" s="1"/>
  <c r="J53" i="1"/>
  <c r="G53" i="1"/>
  <c r="I53" i="1" s="1"/>
  <c r="M49" i="1"/>
  <c r="J49" i="1"/>
  <c r="G49" i="1"/>
  <c r="I49" i="1" s="1"/>
  <c r="J45" i="1"/>
  <c r="G45" i="1"/>
  <c r="I45" i="1" s="1"/>
  <c r="J43" i="1"/>
  <c r="G43" i="1"/>
  <c r="I43" i="1" s="1"/>
  <c r="J42" i="1"/>
  <c r="G42" i="1"/>
  <c r="I42" i="1" s="1"/>
  <c r="J41" i="1"/>
  <c r="G41" i="1"/>
  <c r="I41" i="1" s="1"/>
  <c r="J40" i="1"/>
  <c r="J44" i="1"/>
  <c r="G44" i="1"/>
  <c r="I44" i="1" s="1"/>
  <c r="J39" i="1"/>
  <c r="G39" i="1"/>
  <c r="I39" i="1" s="1"/>
  <c r="M37" i="1"/>
  <c r="J37" i="1"/>
  <c r="I37" i="1"/>
  <c r="J36" i="1"/>
  <c r="I36" i="1"/>
  <c r="J35" i="1"/>
  <c r="G35" i="1"/>
  <c r="I35" i="1" s="1"/>
  <c r="J34" i="1"/>
  <c r="G34" i="1"/>
  <c r="I34" i="1" s="1"/>
  <c r="J33" i="1"/>
  <c r="I33" i="1"/>
  <c r="M31" i="1"/>
  <c r="J31" i="1"/>
  <c r="G31" i="1"/>
  <c r="I31" i="1" s="1"/>
  <c r="J30" i="1"/>
  <c r="I30" i="1"/>
  <c r="J29" i="1"/>
  <c r="G29" i="1"/>
  <c r="I29" i="1" s="1"/>
  <c r="M28" i="1"/>
  <c r="J28" i="1"/>
  <c r="G28" i="1"/>
  <c r="I28" i="1" s="1"/>
  <c r="J27" i="1"/>
  <c r="G27" i="1"/>
  <c r="I27" i="1" s="1"/>
  <c r="J26" i="1"/>
  <c r="I26" i="1"/>
  <c r="G26" i="1"/>
  <c r="J25" i="1"/>
  <c r="G25" i="1"/>
  <c r="I25" i="1" s="1"/>
  <c r="J24" i="1"/>
  <c r="G24" i="1"/>
  <c r="I24" i="1" s="1"/>
  <c r="J23" i="1"/>
  <c r="G23" i="1"/>
  <c r="I23" i="1" s="1"/>
  <c r="J22" i="1"/>
  <c r="I22" i="1"/>
  <c r="J21" i="1"/>
  <c r="G21" i="1"/>
  <c r="I21" i="1" s="1"/>
  <c r="J20" i="1"/>
  <c r="G20" i="1"/>
  <c r="I20" i="1" s="1"/>
  <c r="J19" i="1"/>
  <c r="I19" i="1"/>
  <c r="J18" i="1"/>
  <c r="I18" i="1"/>
  <c r="J17" i="1"/>
  <c r="G17" i="1"/>
  <c r="I17" i="1" s="1"/>
  <c r="J16" i="1"/>
  <c r="I16" i="1"/>
  <c r="J14" i="1"/>
  <c r="G14" i="1"/>
  <c r="I14" i="1" s="1"/>
  <c r="J13" i="1"/>
  <c r="I13" i="1"/>
  <c r="J12" i="1"/>
  <c r="I12" i="1"/>
  <c r="M11" i="1"/>
  <c r="J11" i="1"/>
  <c r="G11" i="1"/>
  <c r="I11" i="1" s="1"/>
  <c r="J10" i="1"/>
  <c r="G10" i="1"/>
  <c r="I10" i="1" s="1"/>
  <c r="J9" i="1"/>
  <c r="I9" i="1"/>
  <c r="J7" i="1"/>
  <c r="G7" i="1"/>
  <c r="I7" i="1" s="1"/>
  <c r="J6" i="1"/>
  <c r="G6" i="1"/>
  <c r="I6" i="1" s="1"/>
</calcChain>
</file>

<file path=xl/sharedStrings.xml><?xml version="1.0" encoding="utf-8"?>
<sst xmlns="http://schemas.openxmlformats.org/spreadsheetml/2006/main" count="935" uniqueCount="338">
  <si>
    <t>RAW DEADLIFT</t>
  </si>
  <si>
    <t xml:space="preserve">Last name </t>
  </si>
  <si>
    <t xml:space="preserve">First name </t>
  </si>
  <si>
    <t>Jméno střed</t>
  </si>
  <si>
    <t xml:space="preserve">Titul kdo si potrpí </t>
  </si>
  <si>
    <t>M/F</t>
  </si>
  <si>
    <t>Date of birth dd/mm/yyyy</t>
  </si>
  <si>
    <t>Age</t>
  </si>
  <si>
    <t>Weight Class</t>
  </si>
  <si>
    <t xml:space="preserve">Age Class </t>
  </si>
  <si>
    <t>Nation</t>
  </si>
  <si>
    <t>Paralympic Yes/No</t>
  </si>
  <si>
    <t>DL RAW</t>
  </si>
  <si>
    <t>WOMEN</t>
  </si>
  <si>
    <t>Pomerantsev</t>
  </si>
  <si>
    <t>Irina</t>
  </si>
  <si>
    <t>F</t>
  </si>
  <si>
    <t>No</t>
  </si>
  <si>
    <t>X</t>
  </si>
  <si>
    <t>Israel</t>
  </si>
  <si>
    <t>Blagojević</t>
  </si>
  <si>
    <t>Borka</t>
  </si>
  <si>
    <t>NO</t>
  </si>
  <si>
    <t>Serbia</t>
  </si>
  <si>
    <t xml:space="preserve">Mlýnková </t>
  </si>
  <si>
    <t>Tereza</t>
  </si>
  <si>
    <t>J</t>
  </si>
  <si>
    <t>Czech republic</t>
  </si>
  <si>
    <t>Czech</t>
  </si>
  <si>
    <t>Crnogorcević</t>
  </si>
  <si>
    <t>Nevenka</t>
  </si>
  <si>
    <t>24/01/1969</t>
  </si>
  <si>
    <t>Tomilov</t>
  </si>
  <si>
    <t>Elizabet</t>
  </si>
  <si>
    <t>Seres</t>
  </si>
  <si>
    <t>Marta</t>
  </si>
  <si>
    <t>Hungary</t>
  </si>
  <si>
    <t>Kneževic</t>
  </si>
  <si>
    <t>Ana</t>
  </si>
  <si>
    <t>20/4/1997</t>
  </si>
  <si>
    <t>Djelic</t>
  </si>
  <si>
    <t>Slavica</t>
  </si>
  <si>
    <t xml:space="preserve"> 28/08/1966</t>
  </si>
  <si>
    <t>YES</t>
  </si>
  <si>
    <t>Stojšić</t>
  </si>
  <si>
    <t>Tea</t>
  </si>
  <si>
    <t>Croatia</t>
  </si>
  <si>
    <t>JALČOVÁ</t>
  </si>
  <si>
    <t>Miriama</t>
  </si>
  <si>
    <t>Slovakia</t>
  </si>
  <si>
    <t>x</t>
  </si>
  <si>
    <t>Kolunova</t>
  </si>
  <si>
    <t>Violetta</t>
  </si>
  <si>
    <t>Latvia</t>
  </si>
  <si>
    <t>Jakovljević</t>
  </si>
  <si>
    <t>Danijela</t>
  </si>
  <si>
    <t>Andrevski</t>
  </si>
  <si>
    <t>Natasa</t>
  </si>
  <si>
    <t>20/05/1978</t>
  </si>
  <si>
    <t>Gojković</t>
  </si>
  <si>
    <t xml:space="preserve">Dragana </t>
  </si>
  <si>
    <t>23/6/1970</t>
  </si>
  <si>
    <t xml:space="preserve">Silva </t>
  </si>
  <si>
    <t>Daniela</t>
  </si>
  <si>
    <t>Argentina</t>
  </si>
  <si>
    <t>Razzouki Korkis</t>
  </si>
  <si>
    <t>Bettina</t>
  </si>
  <si>
    <t>Poland</t>
  </si>
  <si>
    <t>Vasic</t>
  </si>
  <si>
    <t xml:space="preserve">Marija </t>
  </si>
  <si>
    <t>19/12/1988</t>
  </si>
  <si>
    <t>Maksić</t>
  </si>
  <si>
    <t>Vesna</t>
  </si>
  <si>
    <t>Gawron</t>
  </si>
  <si>
    <t>Joanna</t>
  </si>
  <si>
    <t>Galochka</t>
  </si>
  <si>
    <t>Ekaterina</t>
  </si>
  <si>
    <t>Russia</t>
  </si>
  <si>
    <t>Torres</t>
  </si>
  <si>
    <t>Vanessa</t>
  </si>
  <si>
    <t>Finland</t>
  </si>
  <si>
    <t>Mitrovic</t>
  </si>
  <si>
    <t>Sladjana</t>
  </si>
  <si>
    <t>Sipos</t>
  </si>
  <si>
    <t>Csilla</t>
  </si>
  <si>
    <t>Gacek</t>
  </si>
  <si>
    <t>Gabriela</t>
  </si>
  <si>
    <t>Vidojković</t>
  </si>
  <si>
    <t>Sonja</t>
  </si>
  <si>
    <t>31/1/1997</t>
  </si>
  <si>
    <t>Fekete</t>
  </si>
  <si>
    <t>Bernadett</t>
  </si>
  <si>
    <t>Fekovic</t>
  </si>
  <si>
    <t>Amela</t>
  </si>
  <si>
    <t>27/7/1991</t>
  </si>
  <si>
    <t>O</t>
  </si>
  <si>
    <t>MONTENEGRO</t>
  </si>
  <si>
    <t>no</t>
  </si>
  <si>
    <t>Montenegro</t>
  </si>
  <si>
    <t>Marinkovic</t>
  </si>
  <si>
    <t xml:space="preserve">Jelena </t>
  </si>
  <si>
    <t>16/8/1983</t>
  </si>
  <si>
    <t>Styrczula</t>
  </si>
  <si>
    <t>Bernadetta</t>
  </si>
  <si>
    <t>Zlatanovic</t>
  </si>
  <si>
    <t xml:space="preserve">Tanja </t>
  </si>
  <si>
    <t>Simicic</t>
  </si>
  <si>
    <t>16/05/1978</t>
  </si>
  <si>
    <t>Schindelrne Kis</t>
  </si>
  <si>
    <t>Katalin</t>
  </si>
  <si>
    <t xml:space="preserve">Rulíková </t>
  </si>
  <si>
    <t>Veronika</t>
  </si>
  <si>
    <t>T3</t>
  </si>
  <si>
    <t>Zapala</t>
  </si>
  <si>
    <t>Renata</t>
  </si>
  <si>
    <t>Bertoto</t>
  </si>
  <si>
    <t>Leticia</t>
  </si>
  <si>
    <t>Agüero</t>
  </si>
  <si>
    <t>M3</t>
  </si>
  <si>
    <t>Hilander</t>
  </si>
  <si>
    <t>Maiju</t>
  </si>
  <si>
    <t>Pajulahti</t>
  </si>
  <si>
    <t>Minna</t>
  </si>
  <si>
    <t>Gulić</t>
  </si>
  <si>
    <t>Slađana</t>
  </si>
  <si>
    <t>82.5</t>
  </si>
  <si>
    <t>Ortellado</t>
  </si>
  <si>
    <t>Mariela</t>
  </si>
  <si>
    <t>Valant</t>
  </si>
  <si>
    <t>Andreja</t>
  </si>
  <si>
    <t>Slovenia</t>
  </si>
  <si>
    <t>MEN</t>
  </si>
  <si>
    <t>Vereb</t>
  </si>
  <si>
    <t>Istvan Laszlo</t>
  </si>
  <si>
    <t>M</t>
  </si>
  <si>
    <t>BALAŽIK</t>
  </si>
  <si>
    <t>Pavel</t>
  </si>
  <si>
    <t>PODOLAK</t>
  </si>
  <si>
    <t>MAXIME</t>
  </si>
  <si>
    <t>France</t>
  </si>
  <si>
    <t>Mirič</t>
  </si>
  <si>
    <t>Valerie</t>
  </si>
  <si>
    <t>Manic</t>
  </si>
  <si>
    <t>Lazar</t>
  </si>
  <si>
    <t>Pianka</t>
  </si>
  <si>
    <t>Jan</t>
  </si>
  <si>
    <t>Daniel</t>
  </si>
  <si>
    <t>Romanichev</t>
  </si>
  <si>
    <t>Alexandr</t>
  </si>
  <si>
    <t>Munkacsi</t>
  </si>
  <si>
    <t>Marton</t>
  </si>
  <si>
    <t>Csiszar</t>
  </si>
  <si>
    <t>Mate</t>
  </si>
  <si>
    <t>Jovičić</t>
  </si>
  <si>
    <t>Rastko</t>
  </si>
  <si>
    <t>67.5</t>
  </si>
  <si>
    <t>Ivanov</t>
  </si>
  <si>
    <t>Ivan</t>
  </si>
  <si>
    <t>…………………</t>
  </si>
  <si>
    <t>Bulgaria</t>
  </si>
  <si>
    <t>Okunev</t>
  </si>
  <si>
    <t>Alexey</t>
  </si>
  <si>
    <t>Ruzin</t>
  </si>
  <si>
    <t>Ernest</t>
  </si>
  <si>
    <t>Komaromi</t>
  </si>
  <si>
    <t>Laszlo</t>
  </si>
  <si>
    <t>Sanel</t>
  </si>
  <si>
    <t>Čičić</t>
  </si>
  <si>
    <t>Bosna i Hercegovina</t>
  </si>
  <si>
    <t>Bosnia Herzegovina</t>
  </si>
  <si>
    <t>Velichkov</t>
  </si>
  <si>
    <t>Mishel</t>
  </si>
  <si>
    <t>Grozdanović</t>
  </si>
  <si>
    <t>Milan</t>
  </si>
  <si>
    <t>Dinić</t>
  </si>
  <si>
    <t>Stefan</t>
  </si>
  <si>
    <t>Anđelković</t>
  </si>
  <si>
    <t>Draško</t>
  </si>
  <si>
    <t>18/6/1990</t>
  </si>
  <si>
    <t>Nermin</t>
  </si>
  <si>
    <t>Hasanbegović</t>
  </si>
  <si>
    <t>POULAIN</t>
  </si>
  <si>
    <t>EMMANUEL</t>
  </si>
  <si>
    <t>DA COSTA</t>
  </si>
  <si>
    <t>ADRIANO</t>
  </si>
  <si>
    <t>Sejfo</t>
  </si>
  <si>
    <t>Šehović</t>
  </si>
  <si>
    <t>M4</t>
  </si>
  <si>
    <t>FERAUD</t>
  </si>
  <si>
    <t>GUYHLEM</t>
  </si>
  <si>
    <t>M7</t>
  </si>
  <si>
    <t>Jovanovic</t>
  </si>
  <si>
    <t xml:space="preserve"> Ivan </t>
  </si>
  <si>
    <t>21/5/2001</t>
  </si>
  <si>
    <t>Syrovátka</t>
  </si>
  <si>
    <t>Matěj</t>
  </si>
  <si>
    <t>T2</t>
  </si>
  <si>
    <t>Andjelkovic</t>
  </si>
  <si>
    <t>Danilo</t>
  </si>
  <si>
    <t>17/02/1997</t>
  </si>
  <si>
    <t>Jankovic</t>
  </si>
  <si>
    <t>30/04/1997</t>
  </si>
  <si>
    <t>Tešić</t>
  </si>
  <si>
    <t>Blagoje</t>
  </si>
  <si>
    <t>30/6/1994</t>
  </si>
  <si>
    <t>Pope</t>
  </si>
  <si>
    <t>Tomislav</t>
  </si>
  <si>
    <t>Reljić</t>
  </si>
  <si>
    <t>Nikola</t>
  </si>
  <si>
    <t>25/09/1988</t>
  </si>
  <si>
    <t>SAINGERY</t>
  </si>
  <si>
    <t>ALEXANDRE</t>
  </si>
  <si>
    <t>Powell</t>
  </si>
  <si>
    <t>Lee</t>
  </si>
  <si>
    <t>24/03/1984</t>
  </si>
  <si>
    <t>Canada</t>
  </si>
  <si>
    <t>Lobo</t>
  </si>
  <si>
    <t>Marcelo</t>
  </si>
  <si>
    <t>Simon</t>
  </si>
  <si>
    <t>Csaba</t>
  </si>
  <si>
    <t>M2</t>
  </si>
  <si>
    <t>Jovanović</t>
  </si>
  <si>
    <t>Ljubiša</t>
  </si>
  <si>
    <t>26/10/1950</t>
  </si>
  <si>
    <t>M6</t>
  </si>
  <si>
    <t>Healy</t>
  </si>
  <si>
    <t>Bill</t>
  </si>
  <si>
    <t>Ireland</t>
  </si>
  <si>
    <t>Esser</t>
  </si>
  <si>
    <t>František</t>
  </si>
  <si>
    <t>Tomanec</t>
  </si>
  <si>
    <t>Jaroslav</t>
  </si>
  <si>
    <t xml:space="preserve">Vladan </t>
  </si>
  <si>
    <t xml:space="preserve">Lukášov </t>
  </si>
  <si>
    <t>Tomáš</t>
  </si>
  <si>
    <t>Mezo Aron</t>
  </si>
  <si>
    <t>Benjamin</t>
  </si>
  <si>
    <t xml:space="preserve">Petrůj </t>
  </si>
  <si>
    <t>Lukáš</t>
  </si>
  <si>
    <t xml:space="preserve">Canović </t>
  </si>
  <si>
    <t>Haris</t>
  </si>
  <si>
    <t>24/12/1991</t>
  </si>
  <si>
    <t>Penkov</t>
  </si>
  <si>
    <t>Silvestar</t>
  </si>
  <si>
    <t>Hristov</t>
  </si>
  <si>
    <t>Vladimir</t>
  </si>
  <si>
    <t>Kostić</t>
  </si>
  <si>
    <t xml:space="preserve">Igor </t>
  </si>
  <si>
    <t>Obšivač</t>
  </si>
  <si>
    <t>Mato</t>
  </si>
  <si>
    <t>HERÁK</t>
  </si>
  <si>
    <t>Peter</t>
  </si>
  <si>
    <t>Sochanski</t>
  </si>
  <si>
    <t>Binar</t>
  </si>
  <si>
    <t>Jakub</t>
  </si>
  <si>
    <t>Tanasković</t>
  </si>
  <si>
    <t>Bojan</t>
  </si>
  <si>
    <t>15/08/1997</t>
  </si>
  <si>
    <t>Vukicević</t>
  </si>
  <si>
    <t>Miloš</t>
  </si>
  <si>
    <t>Pavković</t>
  </si>
  <si>
    <t>17/5/1994</t>
  </si>
  <si>
    <t>Penchev</t>
  </si>
  <si>
    <t>Grigor</t>
  </si>
  <si>
    <t>Kivela</t>
  </si>
  <si>
    <t>Joni</t>
  </si>
  <si>
    <t>Szabo</t>
  </si>
  <si>
    <t>Balazs</t>
  </si>
  <si>
    <t>DITHURBIDE</t>
  </si>
  <si>
    <t>JOHNY</t>
  </si>
  <si>
    <t>Zelený</t>
  </si>
  <si>
    <t>Korpeinen</t>
  </si>
  <si>
    <t>Mikko</t>
  </si>
  <si>
    <t>Eck</t>
  </si>
  <si>
    <t>Molnar</t>
  </si>
  <si>
    <t>Tamas</t>
  </si>
  <si>
    <t>BOUTON</t>
  </si>
  <si>
    <t>STEPHANE</t>
  </si>
  <si>
    <t>M1</t>
  </si>
  <si>
    <t xml:space="preserve">Sanchez </t>
  </si>
  <si>
    <t>Rodrigo</t>
  </si>
  <si>
    <t>Korolija</t>
  </si>
  <si>
    <t>Željimir</t>
  </si>
  <si>
    <t>Radomir</t>
  </si>
  <si>
    <t>20/8/1943</t>
  </si>
  <si>
    <t>Gmitrović</t>
  </si>
  <si>
    <t>28/9/1996</t>
  </si>
  <si>
    <t>Borbiro</t>
  </si>
  <si>
    <t>Zoltan</t>
  </si>
  <si>
    <t>Tadić</t>
  </si>
  <si>
    <t>Goran</t>
  </si>
  <si>
    <t>JAŠKANIČ</t>
  </si>
  <si>
    <t>Erik</t>
  </si>
  <si>
    <t>Chour</t>
  </si>
  <si>
    <t>Martin</t>
  </si>
  <si>
    <t>Andreev</t>
  </si>
  <si>
    <t>Stoyan</t>
  </si>
  <si>
    <t>Antal</t>
  </si>
  <si>
    <t>Zsolt</t>
  </si>
  <si>
    <t>TRSTENSKÝ</t>
  </si>
  <si>
    <t>Ľubomír</t>
  </si>
  <si>
    <t>Erno</t>
  </si>
  <si>
    <t>Trommel</t>
  </si>
  <si>
    <t>Ken</t>
  </si>
  <si>
    <t>23/08/1969</t>
  </si>
  <si>
    <t>Hunjet</t>
  </si>
  <si>
    <t>Dino</t>
  </si>
  <si>
    <t>Samir</t>
  </si>
  <si>
    <t>Ademović</t>
  </si>
  <si>
    <t>Lazović</t>
  </si>
  <si>
    <t>25/9/1982</t>
  </si>
  <si>
    <t>Bencze</t>
  </si>
  <si>
    <t>Gabor</t>
  </si>
  <si>
    <t>Szanto</t>
  </si>
  <si>
    <t>Tibor</t>
  </si>
  <si>
    <t>BAR</t>
  </si>
  <si>
    <t>ERIC</t>
  </si>
  <si>
    <t>Haavisto</t>
  </si>
  <si>
    <t>Billy</t>
  </si>
  <si>
    <t>Čelovski</t>
  </si>
  <si>
    <t>Ščefan</t>
  </si>
  <si>
    <t>Ihalainen</t>
  </si>
  <si>
    <t>Janne</t>
  </si>
  <si>
    <t>Stanković</t>
  </si>
  <si>
    <t>Aleksandar</t>
  </si>
  <si>
    <t>30/07/1982</t>
  </si>
  <si>
    <t>Sahludin</t>
  </si>
  <si>
    <t>Šehič</t>
  </si>
  <si>
    <t>Szenti</t>
  </si>
  <si>
    <t>Ferenc</t>
  </si>
  <si>
    <t>Zsolt Viktor</t>
  </si>
  <si>
    <t>Nems</t>
  </si>
  <si>
    <t>Robert</t>
  </si>
  <si>
    <t>PARALYMPIC</t>
  </si>
  <si>
    <t>Radojicic</t>
  </si>
  <si>
    <t xml:space="preserve">Nikola </t>
  </si>
  <si>
    <t>23/08/1991</t>
  </si>
  <si>
    <t>Aida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</si>
</sst>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2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ont="1" applyFill="1" applyBorder="1"/>
    <xf numFmtId="0" fontId="0" fillId="0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2" borderId="6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14" fontId="0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14" fontId="0" fillId="2" borderId="12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14" fontId="0" fillId="2" borderId="19" xfId="0" applyNumberForma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" xfId="0" applyFill="1" applyBorder="1"/>
    <xf numFmtId="0" fontId="5" fillId="2" borderId="9" xfId="0" applyFont="1" applyFill="1" applyBorder="1"/>
    <xf numFmtId="0" fontId="5" fillId="2" borderId="1" xfId="0" applyFont="1" applyFill="1" applyBorder="1"/>
    <xf numFmtId="14" fontId="5" fillId="2" borderId="12" xfId="0" applyNumberFormat="1" applyFont="1" applyFill="1" applyBorder="1"/>
    <xf numFmtId="14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/>
    <xf numFmtId="0" fontId="6" fillId="2" borderId="15" xfId="0" applyFont="1" applyFill="1" applyBorder="1"/>
    <xf numFmtId="0" fontId="0" fillId="2" borderId="16" xfId="0" applyFont="1" applyFill="1" applyBorder="1" applyAlignment="1">
      <alignment horizontal="left" vertical="center"/>
    </xf>
    <xf numFmtId="0" fontId="0" fillId="2" borderId="18" xfId="0" applyFont="1" applyFill="1" applyBorder="1" applyAlignment="1">
      <alignment horizontal="center" vertical="center"/>
    </xf>
    <xf numFmtId="14" fontId="0" fillId="2" borderId="19" xfId="0" applyNumberFormat="1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0" xfId="0" applyFont="1" applyFill="1" applyBorder="1"/>
    <xf numFmtId="0" fontId="0" fillId="2" borderId="11" xfId="0" applyFont="1" applyFill="1" applyBorder="1" applyAlignment="1">
      <alignment horizontal="center"/>
    </xf>
    <xf numFmtId="14" fontId="0" fillId="2" borderId="12" xfId="0" applyNumberFormat="1" applyFont="1" applyFill="1" applyBorder="1" applyAlignment="1"/>
    <xf numFmtId="0" fontId="0" fillId="2" borderId="1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14" fontId="0" fillId="2" borderId="0" xfId="0" applyNumberFormat="1" applyFont="1" applyFill="1" applyBorder="1" applyAlignment="1"/>
    <xf numFmtId="0" fontId="7" fillId="2" borderId="0" xfId="0" applyFont="1" applyFill="1" applyAlignment="1">
      <alignment horizontal="left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/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14" fontId="0" fillId="2" borderId="27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sreal%20world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ireland%20worlds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serbia%20worlds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hungary%20worlds%20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croatia%20worlds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latvia%20worlds%20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argentina%20worlds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poland%20worlds%20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russia%20worlds%20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ta/Desktop/GPC/worlds%202016/team%20finland%20worlds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 Form "/>
      <sheetName val="katvek"/>
      <sheetName val="Váhovky"/>
    </sheetNames>
    <sheetDataSet>
      <sheetData sheetId="0"/>
      <sheetData sheetId="1">
        <row r="2">
          <cell r="A2">
            <v>7</v>
          </cell>
          <cell r="B2" t="str">
            <v>T1</v>
          </cell>
        </row>
        <row r="3">
          <cell r="A3">
            <v>8</v>
          </cell>
          <cell r="B3" t="str">
            <v>T1</v>
          </cell>
        </row>
        <row r="4">
          <cell r="A4">
            <v>9</v>
          </cell>
          <cell r="B4" t="str">
            <v>T1</v>
          </cell>
        </row>
        <row r="5">
          <cell r="A5">
            <v>10</v>
          </cell>
          <cell r="B5" t="str">
            <v>T1</v>
          </cell>
        </row>
        <row r="6">
          <cell r="A6">
            <v>11</v>
          </cell>
          <cell r="B6" t="str">
            <v>T1</v>
          </cell>
        </row>
        <row r="7">
          <cell r="A7">
            <v>12</v>
          </cell>
          <cell r="B7" t="str">
            <v>T1</v>
          </cell>
        </row>
        <row r="8">
          <cell r="A8">
            <v>13</v>
          </cell>
          <cell r="B8" t="str">
            <v>T1</v>
          </cell>
        </row>
        <row r="9">
          <cell r="A9">
            <v>14</v>
          </cell>
          <cell r="B9" t="str">
            <v>T1</v>
          </cell>
        </row>
        <row r="10">
          <cell r="A10">
            <v>15</v>
          </cell>
          <cell r="B10" t="str">
            <v>T1</v>
          </cell>
        </row>
        <row r="11">
          <cell r="A11">
            <v>16</v>
          </cell>
          <cell r="B11" t="str">
            <v>T2</v>
          </cell>
        </row>
        <row r="12">
          <cell r="A12">
            <v>17</v>
          </cell>
          <cell r="B12" t="str">
            <v>T2</v>
          </cell>
        </row>
        <row r="13">
          <cell r="A13">
            <v>18</v>
          </cell>
          <cell r="B13" t="str">
            <v>T3</v>
          </cell>
        </row>
        <row r="14">
          <cell r="A14">
            <v>19</v>
          </cell>
          <cell r="B14" t="str">
            <v>T3</v>
          </cell>
        </row>
        <row r="15">
          <cell r="A15">
            <v>20</v>
          </cell>
          <cell r="B15" t="str">
            <v>J</v>
          </cell>
        </row>
        <row r="16">
          <cell r="A16">
            <v>21</v>
          </cell>
          <cell r="B16" t="str">
            <v>J</v>
          </cell>
        </row>
        <row r="17">
          <cell r="A17">
            <v>22</v>
          </cell>
          <cell r="B17" t="str">
            <v>J</v>
          </cell>
        </row>
        <row r="18">
          <cell r="A18">
            <v>23</v>
          </cell>
          <cell r="B18" t="str">
            <v>J</v>
          </cell>
        </row>
        <row r="19">
          <cell r="A19">
            <v>24</v>
          </cell>
          <cell r="B19" t="str">
            <v>O</v>
          </cell>
        </row>
        <row r="20">
          <cell r="A20">
            <v>25</v>
          </cell>
          <cell r="B20" t="str">
            <v>O</v>
          </cell>
        </row>
        <row r="21">
          <cell r="A21">
            <v>26</v>
          </cell>
          <cell r="B21" t="str">
            <v>O</v>
          </cell>
        </row>
        <row r="22">
          <cell r="A22">
            <v>27</v>
          </cell>
          <cell r="B22" t="str">
            <v>O</v>
          </cell>
        </row>
        <row r="23">
          <cell r="A23">
            <v>28</v>
          </cell>
          <cell r="B23" t="str">
            <v>O</v>
          </cell>
        </row>
        <row r="24">
          <cell r="A24">
            <v>29</v>
          </cell>
          <cell r="B24" t="str">
            <v>O</v>
          </cell>
        </row>
        <row r="25">
          <cell r="A25">
            <v>30</v>
          </cell>
          <cell r="B25" t="str">
            <v>O</v>
          </cell>
        </row>
        <row r="26">
          <cell r="A26">
            <v>31</v>
          </cell>
          <cell r="B26" t="str">
            <v>O</v>
          </cell>
        </row>
        <row r="27">
          <cell r="A27">
            <v>32</v>
          </cell>
          <cell r="B27" t="str">
            <v>O</v>
          </cell>
        </row>
        <row r="28">
          <cell r="A28">
            <v>33</v>
          </cell>
          <cell r="B28" t="str">
            <v>O</v>
          </cell>
        </row>
        <row r="29">
          <cell r="A29">
            <v>34</v>
          </cell>
          <cell r="B29" t="str">
            <v>O</v>
          </cell>
        </row>
        <row r="30">
          <cell r="A30">
            <v>35</v>
          </cell>
          <cell r="B30" t="str">
            <v>O</v>
          </cell>
        </row>
        <row r="31">
          <cell r="A31">
            <v>36</v>
          </cell>
          <cell r="B31" t="str">
            <v>O</v>
          </cell>
        </row>
        <row r="32">
          <cell r="A32">
            <v>37</v>
          </cell>
          <cell r="B32" t="str">
            <v>O</v>
          </cell>
        </row>
        <row r="33">
          <cell r="A33">
            <v>38</v>
          </cell>
          <cell r="B33" t="str">
            <v>O</v>
          </cell>
        </row>
        <row r="34">
          <cell r="A34">
            <v>39</v>
          </cell>
          <cell r="B34" t="str">
            <v>O</v>
          </cell>
        </row>
        <row r="35">
          <cell r="A35">
            <v>40</v>
          </cell>
          <cell r="B35" t="str">
            <v>M1</v>
          </cell>
        </row>
        <row r="36">
          <cell r="A36">
            <v>41</v>
          </cell>
          <cell r="B36" t="str">
            <v>M1</v>
          </cell>
        </row>
        <row r="37">
          <cell r="A37">
            <v>42</v>
          </cell>
          <cell r="B37" t="str">
            <v>M1</v>
          </cell>
        </row>
        <row r="38">
          <cell r="A38">
            <v>43</v>
          </cell>
          <cell r="B38" t="str">
            <v>M1</v>
          </cell>
        </row>
        <row r="39">
          <cell r="A39">
            <v>44</v>
          </cell>
          <cell r="B39" t="str">
            <v>M1</v>
          </cell>
        </row>
        <row r="40">
          <cell r="A40">
            <v>45</v>
          </cell>
          <cell r="B40" t="str">
            <v>M2</v>
          </cell>
        </row>
        <row r="41">
          <cell r="A41">
            <v>46</v>
          </cell>
          <cell r="B41" t="str">
            <v>M2</v>
          </cell>
        </row>
        <row r="42">
          <cell r="A42">
            <v>47</v>
          </cell>
          <cell r="B42" t="str">
            <v>M2</v>
          </cell>
        </row>
        <row r="43">
          <cell r="A43">
            <v>48</v>
          </cell>
          <cell r="B43" t="str">
            <v>M2</v>
          </cell>
        </row>
        <row r="44">
          <cell r="A44">
            <v>49</v>
          </cell>
          <cell r="B44" t="str">
            <v>M2</v>
          </cell>
        </row>
        <row r="45">
          <cell r="A45">
            <v>50</v>
          </cell>
          <cell r="B45" t="str">
            <v>M3</v>
          </cell>
        </row>
        <row r="46">
          <cell r="A46">
            <v>51</v>
          </cell>
          <cell r="B46" t="str">
            <v>M3</v>
          </cell>
        </row>
        <row r="47">
          <cell r="A47">
            <v>52</v>
          </cell>
          <cell r="B47" t="str">
            <v>M3</v>
          </cell>
        </row>
        <row r="48">
          <cell r="A48">
            <v>53</v>
          </cell>
          <cell r="B48" t="str">
            <v>M3</v>
          </cell>
        </row>
        <row r="49">
          <cell r="A49">
            <v>54</v>
          </cell>
          <cell r="B49" t="str">
            <v>M3</v>
          </cell>
        </row>
        <row r="50">
          <cell r="A50">
            <v>55</v>
          </cell>
          <cell r="B50" t="str">
            <v>M4</v>
          </cell>
        </row>
        <row r="51">
          <cell r="A51">
            <v>56</v>
          </cell>
          <cell r="B51" t="str">
            <v>M4</v>
          </cell>
        </row>
        <row r="52">
          <cell r="A52">
            <v>57</v>
          </cell>
          <cell r="B52" t="str">
            <v>M4</v>
          </cell>
        </row>
        <row r="53">
          <cell r="A53">
            <v>58</v>
          </cell>
          <cell r="B53" t="str">
            <v>M4</v>
          </cell>
        </row>
        <row r="54">
          <cell r="A54">
            <v>59</v>
          </cell>
          <cell r="B54" t="str">
            <v>M4</v>
          </cell>
        </row>
        <row r="55">
          <cell r="A55">
            <v>60</v>
          </cell>
          <cell r="B55" t="str">
            <v>M5</v>
          </cell>
        </row>
        <row r="56">
          <cell r="A56">
            <v>61</v>
          </cell>
          <cell r="B56" t="str">
            <v>M5</v>
          </cell>
        </row>
        <row r="57">
          <cell r="A57">
            <v>62</v>
          </cell>
          <cell r="B57" t="str">
            <v>M5</v>
          </cell>
        </row>
        <row r="58">
          <cell r="A58">
            <v>63</v>
          </cell>
          <cell r="B58" t="str">
            <v>M5</v>
          </cell>
        </row>
        <row r="59">
          <cell r="A59">
            <v>64</v>
          </cell>
          <cell r="B59" t="str">
            <v>M5</v>
          </cell>
        </row>
        <row r="60">
          <cell r="A60">
            <v>65</v>
          </cell>
          <cell r="B60" t="str">
            <v>M6</v>
          </cell>
        </row>
        <row r="61">
          <cell r="A61">
            <v>66</v>
          </cell>
          <cell r="B61" t="str">
            <v>M6</v>
          </cell>
        </row>
        <row r="62">
          <cell r="A62">
            <v>67</v>
          </cell>
          <cell r="B62" t="str">
            <v>M6</v>
          </cell>
        </row>
        <row r="63">
          <cell r="A63">
            <v>68</v>
          </cell>
          <cell r="B63" t="str">
            <v>M6</v>
          </cell>
        </row>
        <row r="64">
          <cell r="A64">
            <v>69</v>
          </cell>
          <cell r="B64" t="str">
            <v>M6</v>
          </cell>
        </row>
        <row r="65">
          <cell r="A65">
            <v>70</v>
          </cell>
          <cell r="B65" t="str">
            <v>M7</v>
          </cell>
        </row>
        <row r="66">
          <cell r="A66">
            <v>71</v>
          </cell>
          <cell r="B66" t="str">
            <v>M7</v>
          </cell>
        </row>
        <row r="67">
          <cell r="A67">
            <v>72</v>
          </cell>
          <cell r="B67" t="str">
            <v>M7</v>
          </cell>
        </row>
        <row r="68">
          <cell r="A68">
            <v>73</v>
          </cell>
          <cell r="B68" t="str">
            <v>M7</v>
          </cell>
        </row>
        <row r="69">
          <cell r="A69">
            <v>74</v>
          </cell>
          <cell r="B69" t="str">
            <v>M7</v>
          </cell>
        </row>
        <row r="70">
          <cell r="A70">
            <v>75</v>
          </cell>
          <cell r="B70" t="str">
            <v>M8</v>
          </cell>
        </row>
        <row r="71">
          <cell r="A71">
            <v>76</v>
          </cell>
          <cell r="B71" t="str">
            <v>M8</v>
          </cell>
        </row>
        <row r="72">
          <cell r="A72">
            <v>77</v>
          </cell>
          <cell r="B72" t="str">
            <v>M8</v>
          </cell>
        </row>
        <row r="73">
          <cell r="A73">
            <v>78</v>
          </cell>
          <cell r="B73" t="str">
            <v>M8</v>
          </cell>
        </row>
        <row r="74">
          <cell r="A74">
            <v>79</v>
          </cell>
          <cell r="B74" t="str">
            <v>M8</v>
          </cell>
        </row>
        <row r="75">
          <cell r="A75">
            <v>80</v>
          </cell>
          <cell r="B75" t="str">
            <v>M9</v>
          </cell>
        </row>
        <row r="76">
          <cell r="A76">
            <v>81</v>
          </cell>
          <cell r="B76" t="str">
            <v>M9</v>
          </cell>
        </row>
        <row r="77">
          <cell r="A77">
            <v>82</v>
          </cell>
          <cell r="B77" t="str">
            <v>M9</v>
          </cell>
        </row>
        <row r="78">
          <cell r="A78">
            <v>83</v>
          </cell>
          <cell r="B78" t="str">
            <v>M9</v>
          </cell>
        </row>
        <row r="79">
          <cell r="A79">
            <v>84</v>
          </cell>
          <cell r="B79" t="str">
            <v>M9</v>
          </cell>
        </row>
        <row r="80">
          <cell r="A80">
            <v>85</v>
          </cell>
          <cell r="B80" t="str">
            <v>M9</v>
          </cell>
        </row>
        <row r="81">
          <cell r="A81">
            <v>86</v>
          </cell>
          <cell r="B81" t="str">
            <v>M9</v>
          </cell>
        </row>
        <row r="82">
          <cell r="A82">
            <v>87</v>
          </cell>
          <cell r="B82" t="str">
            <v>M9</v>
          </cell>
        </row>
        <row r="83">
          <cell r="A83">
            <v>88</v>
          </cell>
          <cell r="B83" t="str">
            <v>M9</v>
          </cell>
        </row>
        <row r="84">
          <cell r="A84">
            <v>89</v>
          </cell>
          <cell r="B84" t="str">
            <v>M9</v>
          </cell>
        </row>
        <row r="85">
          <cell r="A85">
            <v>90</v>
          </cell>
          <cell r="B85" t="str">
            <v>M9</v>
          </cell>
        </row>
        <row r="86">
          <cell r="A86" t="str">
            <v>?</v>
          </cell>
          <cell r="B86" t="str">
            <v>?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42"/>
  <sheetViews>
    <sheetView tabSelected="1" topLeftCell="A24" workbookViewId="0">
      <selection activeCell="I40" sqref="I40"/>
    </sheetView>
  </sheetViews>
  <sheetFormatPr defaultRowHeight="15" x14ac:dyDescent="0.25"/>
  <cols>
    <col min="1" max="1" width="15.7109375" style="3" customWidth="1"/>
    <col min="2" max="2" width="15.28515625" style="3" customWidth="1"/>
    <col min="3" max="3" width="13.5703125" style="4" hidden="1" customWidth="1"/>
    <col min="4" max="4" width="6.42578125" style="4" hidden="1" customWidth="1"/>
    <col min="5" max="5" width="5.140625" style="5" customWidth="1"/>
    <col min="6" max="6" width="14.28515625" style="6" hidden="1" customWidth="1"/>
    <col min="7" max="7" width="7.42578125" style="5" customWidth="1"/>
    <col min="8" max="8" width="8.5703125" style="5" customWidth="1"/>
    <col min="9" max="9" width="9.42578125" style="5" customWidth="1"/>
    <col min="10" max="10" width="20.140625" style="5" hidden="1" customWidth="1"/>
    <col min="11" max="11" width="11.5703125" style="5" hidden="1" customWidth="1"/>
    <col min="12" max="12" width="6.140625" style="7" customWidth="1"/>
    <col min="13" max="13" width="2.85546875" style="8" hidden="1" customWidth="1"/>
    <col min="14" max="14" width="19.5703125" style="8" customWidth="1"/>
    <col min="15" max="41" width="9.140625" style="1"/>
    <col min="42" max="256" width="9.140625" style="2"/>
    <col min="257" max="257" width="15.7109375" style="2" customWidth="1"/>
    <col min="258" max="258" width="15.28515625" style="2" customWidth="1"/>
    <col min="259" max="260" width="0" style="2" hidden="1" customWidth="1"/>
    <col min="261" max="261" width="5.140625" style="2" customWidth="1"/>
    <col min="262" max="262" width="0" style="2" hidden="1" customWidth="1"/>
    <col min="263" max="263" width="7.42578125" style="2" customWidth="1"/>
    <col min="264" max="264" width="8.5703125" style="2" customWidth="1"/>
    <col min="265" max="265" width="9.42578125" style="2" customWidth="1"/>
    <col min="266" max="267" width="0" style="2" hidden="1" customWidth="1"/>
    <col min="268" max="268" width="6.140625" style="2" customWidth="1"/>
    <col min="269" max="269" width="0" style="2" hidden="1" customWidth="1"/>
    <col min="270" max="270" width="19.5703125" style="2" customWidth="1"/>
    <col min="271" max="512" width="9.140625" style="2"/>
    <col min="513" max="513" width="15.7109375" style="2" customWidth="1"/>
    <col min="514" max="514" width="15.28515625" style="2" customWidth="1"/>
    <col min="515" max="516" width="0" style="2" hidden="1" customWidth="1"/>
    <col min="517" max="517" width="5.140625" style="2" customWidth="1"/>
    <col min="518" max="518" width="0" style="2" hidden="1" customWidth="1"/>
    <col min="519" max="519" width="7.42578125" style="2" customWidth="1"/>
    <col min="520" max="520" width="8.5703125" style="2" customWidth="1"/>
    <col min="521" max="521" width="9.42578125" style="2" customWidth="1"/>
    <col min="522" max="523" width="0" style="2" hidden="1" customWidth="1"/>
    <col min="524" max="524" width="6.140625" style="2" customWidth="1"/>
    <col min="525" max="525" width="0" style="2" hidden="1" customWidth="1"/>
    <col min="526" max="526" width="19.5703125" style="2" customWidth="1"/>
    <col min="527" max="768" width="9.140625" style="2"/>
    <col min="769" max="769" width="15.7109375" style="2" customWidth="1"/>
    <col min="770" max="770" width="15.28515625" style="2" customWidth="1"/>
    <col min="771" max="772" width="0" style="2" hidden="1" customWidth="1"/>
    <col min="773" max="773" width="5.140625" style="2" customWidth="1"/>
    <col min="774" max="774" width="0" style="2" hidden="1" customWidth="1"/>
    <col min="775" max="775" width="7.42578125" style="2" customWidth="1"/>
    <col min="776" max="776" width="8.5703125" style="2" customWidth="1"/>
    <col min="777" max="777" width="9.42578125" style="2" customWidth="1"/>
    <col min="778" max="779" width="0" style="2" hidden="1" customWidth="1"/>
    <col min="780" max="780" width="6.140625" style="2" customWidth="1"/>
    <col min="781" max="781" width="0" style="2" hidden="1" customWidth="1"/>
    <col min="782" max="782" width="19.5703125" style="2" customWidth="1"/>
    <col min="783" max="1024" width="9.140625" style="2"/>
    <col min="1025" max="1025" width="15.7109375" style="2" customWidth="1"/>
    <col min="1026" max="1026" width="15.28515625" style="2" customWidth="1"/>
    <col min="1027" max="1028" width="0" style="2" hidden="1" customWidth="1"/>
    <col min="1029" max="1029" width="5.140625" style="2" customWidth="1"/>
    <col min="1030" max="1030" width="0" style="2" hidden="1" customWidth="1"/>
    <col min="1031" max="1031" width="7.42578125" style="2" customWidth="1"/>
    <col min="1032" max="1032" width="8.5703125" style="2" customWidth="1"/>
    <col min="1033" max="1033" width="9.42578125" style="2" customWidth="1"/>
    <col min="1034" max="1035" width="0" style="2" hidden="1" customWidth="1"/>
    <col min="1036" max="1036" width="6.140625" style="2" customWidth="1"/>
    <col min="1037" max="1037" width="0" style="2" hidden="1" customWidth="1"/>
    <col min="1038" max="1038" width="19.5703125" style="2" customWidth="1"/>
    <col min="1039" max="1280" width="9.140625" style="2"/>
    <col min="1281" max="1281" width="15.7109375" style="2" customWidth="1"/>
    <col min="1282" max="1282" width="15.28515625" style="2" customWidth="1"/>
    <col min="1283" max="1284" width="0" style="2" hidden="1" customWidth="1"/>
    <col min="1285" max="1285" width="5.140625" style="2" customWidth="1"/>
    <col min="1286" max="1286" width="0" style="2" hidden="1" customWidth="1"/>
    <col min="1287" max="1287" width="7.42578125" style="2" customWidth="1"/>
    <col min="1288" max="1288" width="8.5703125" style="2" customWidth="1"/>
    <col min="1289" max="1289" width="9.42578125" style="2" customWidth="1"/>
    <col min="1290" max="1291" width="0" style="2" hidden="1" customWidth="1"/>
    <col min="1292" max="1292" width="6.140625" style="2" customWidth="1"/>
    <col min="1293" max="1293" width="0" style="2" hidden="1" customWidth="1"/>
    <col min="1294" max="1294" width="19.5703125" style="2" customWidth="1"/>
    <col min="1295" max="1536" width="9.140625" style="2"/>
    <col min="1537" max="1537" width="15.7109375" style="2" customWidth="1"/>
    <col min="1538" max="1538" width="15.28515625" style="2" customWidth="1"/>
    <col min="1539" max="1540" width="0" style="2" hidden="1" customWidth="1"/>
    <col min="1541" max="1541" width="5.140625" style="2" customWidth="1"/>
    <col min="1542" max="1542" width="0" style="2" hidden="1" customWidth="1"/>
    <col min="1543" max="1543" width="7.42578125" style="2" customWidth="1"/>
    <col min="1544" max="1544" width="8.5703125" style="2" customWidth="1"/>
    <col min="1545" max="1545" width="9.42578125" style="2" customWidth="1"/>
    <col min="1546" max="1547" width="0" style="2" hidden="1" customWidth="1"/>
    <col min="1548" max="1548" width="6.140625" style="2" customWidth="1"/>
    <col min="1549" max="1549" width="0" style="2" hidden="1" customWidth="1"/>
    <col min="1550" max="1550" width="19.5703125" style="2" customWidth="1"/>
    <col min="1551" max="1792" width="9.140625" style="2"/>
    <col min="1793" max="1793" width="15.7109375" style="2" customWidth="1"/>
    <col min="1794" max="1794" width="15.28515625" style="2" customWidth="1"/>
    <col min="1795" max="1796" width="0" style="2" hidden="1" customWidth="1"/>
    <col min="1797" max="1797" width="5.140625" style="2" customWidth="1"/>
    <col min="1798" max="1798" width="0" style="2" hidden="1" customWidth="1"/>
    <col min="1799" max="1799" width="7.42578125" style="2" customWidth="1"/>
    <col min="1800" max="1800" width="8.5703125" style="2" customWidth="1"/>
    <col min="1801" max="1801" width="9.42578125" style="2" customWidth="1"/>
    <col min="1802" max="1803" width="0" style="2" hidden="1" customWidth="1"/>
    <col min="1804" max="1804" width="6.140625" style="2" customWidth="1"/>
    <col min="1805" max="1805" width="0" style="2" hidden="1" customWidth="1"/>
    <col min="1806" max="1806" width="19.5703125" style="2" customWidth="1"/>
    <col min="1807" max="2048" width="9.140625" style="2"/>
    <col min="2049" max="2049" width="15.7109375" style="2" customWidth="1"/>
    <col min="2050" max="2050" width="15.28515625" style="2" customWidth="1"/>
    <col min="2051" max="2052" width="0" style="2" hidden="1" customWidth="1"/>
    <col min="2053" max="2053" width="5.140625" style="2" customWidth="1"/>
    <col min="2054" max="2054" width="0" style="2" hidden="1" customWidth="1"/>
    <col min="2055" max="2055" width="7.42578125" style="2" customWidth="1"/>
    <col min="2056" max="2056" width="8.5703125" style="2" customWidth="1"/>
    <col min="2057" max="2057" width="9.42578125" style="2" customWidth="1"/>
    <col min="2058" max="2059" width="0" style="2" hidden="1" customWidth="1"/>
    <col min="2060" max="2060" width="6.140625" style="2" customWidth="1"/>
    <col min="2061" max="2061" width="0" style="2" hidden="1" customWidth="1"/>
    <col min="2062" max="2062" width="19.5703125" style="2" customWidth="1"/>
    <col min="2063" max="2304" width="9.140625" style="2"/>
    <col min="2305" max="2305" width="15.7109375" style="2" customWidth="1"/>
    <col min="2306" max="2306" width="15.28515625" style="2" customWidth="1"/>
    <col min="2307" max="2308" width="0" style="2" hidden="1" customWidth="1"/>
    <col min="2309" max="2309" width="5.140625" style="2" customWidth="1"/>
    <col min="2310" max="2310" width="0" style="2" hidden="1" customWidth="1"/>
    <col min="2311" max="2311" width="7.42578125" style="2" customWidth="1"/>
    <col min="2312" max="2312" width="8.5703125" style="2" customWidth="1"/>
    <col min="2313" max="2313" width="9.42578125" style="2" customWidth="1"/>
    <col min="2314" max="2315" width="0" style="2" hidden="1" customWidth="1"/>
    <col min="2316" max="2316" width="6.140625" style="2" customWidth="1"/>
    <col min="2317" max="2317" width="0" style="2" hidden="1" customWidth="1"/>
    <col min="2318" max="2318" width="19.5703125" style="2" customWidth="1"/>
    <col min="2319" max="2560" width="9.140625" style="2"/>
    <col min="2561" max="2561" width="15.7109375" style="2" customWidth="1"/>
    <col min="2562" max="2562" width="15.28515625" style="2" customWidth="1"/>
    <col min="2563" max="2564" width="0" style="2" hidden="1" customWidth="1"/>
    <col min="2565" max="2565" width="5.140625" style="2" customWidth="1"/>
    <col min="2566" max="2566" width="0" style="2" hidden="1" customWidth="1"/>
    <col min="2567" max="2567" width="7.42578125" style="2" customWidth="1"/>
    <col min="2568" max="2568" width="8.5703125" style="2" customWidth="1"/>
    <col min="2569" max="2569" width="9.42578125" style="2" customWidth="1"/>
    <col min="2570" max="2571" width="0" style="2" hidden="1" customWidth="1"/>
    <col min="2572" max="2572" width="6.140625" style="2" customWidth="1"/>
    <col min="2573" max="2573" width="0" style="2" hidden="1" customWidth="1"/>
    <col min="2574" max="2574" width="19.5703125" style="2" customWidth="1"/>
    <col min="2575" max="2816" width="9.140625" style="2"/>
    <col min="2817" max="2817" width="15.7109375" style="2" customWidth="1"/>
    <col min="2818" max="2818" width="15.28515625" style="2" customWidth="1"/>
    <col min="2819" max="2820" width="0" style="2" hidden="1" customWidth="1"/>
    <col min="2821" max="2821" width="5.140625" style="2" customWidth="1"/>
    <col min="2822" max="2822" width="0" style="2" hidden="1" customWidth="1"/>
    <col min="2823" max="2823" width="7.42578125" style="2" customWidth="1"/>
    <col min="2824" max="2824" width="8.5703125" style="2" customWidth="1"/>
    <col min="2825" max="2825" width="9.42578125" style="2" customWidth="1"/>
    <col min="2826" max="2827" width="0" style="2" hidden="1" customWidth="1"/>
    <col min="2828" max="2828" width="6.140625" style="2" customWidth="1"/>
    <col min="2829" max="2829" width="0" style="2" hidden="1" customWidth="1"/>
    <col min="2830" max="2830" width="19.5703125" style="2" customWidth="1"/>
    <col min="2831" max="3072" width="9.140625" style="2"/>
    <col min="3073" max="3073" width="15.7109375" style="2" customWidth="1"/>
    <col min="3074" max="3074" width="15.28515625" style="2" customWidth="1"/>
    <col min="3075" max="3076" width="0" style="2" hidden="1" customWidth="1"/>
    <col min="3077" max="3077" width="5.140625" style="2" customWidth="1"/>
    <col min="3078" max="3078" width="0" style="2" hidden="1" customWidth="1"/>
    <col min="3079" max="3079" width="7.42578125" style="2" customWidth="1"/>
    <col min="3080" max="3080" width="8.5703125" style="2" customWidth="1"/>
    <col min="3081" max="3081" width="9.42578125" style="2" customWidth="1"/>
    <col min="3082" max="3083" width="0" style="2" hidden="1" customWidth="1"/>
    <col min="3084" max="3084" width="6.140625" style="2" customWidth="1"/>
    <col min="3085" max="3085" width="0" style="2" hidden="1" customWidth="1"/>
    <col min="3086" max="3086" width="19.5703125" style="2" customWidth="1"/>
    <col min="3087" max="3328" width="9.140625" style="2"/>
    <col min="3329" max="3329" width="15.7109375" style="2" customWidth="1"/>
    <col min="3330" max="3330" width="15.28515625" style="2" customWidth="1"/>
    <col min="3331" max="3332" width="0" style="2" hidden="1" customWidth="1"/>
    <col min="3333" max="3333" width="5.140625" style="2" customWidth="1"/>
    <col min="3334" max="3334" width="0" style="2" hidden="1" customWidth="1"/>
    <col min="3335" max="3335" width="7.42578125" style="2" customWidth="1"/>
    <col min="3336" max="3336" width="8.5703125" style="2" customWidth="1"/>
    <col min="3337" max="3337" width="9.42578125" style="2" customWidth="1"/>
    <col min="3338" max="3339" width="0" style="2" hidden="1" customWidth="1"/>
    <col min="3340" max="3340" width="6.140625" style="2" customWidth="1"/>
    <col min="3341" max="3341" width="0" style="2" hidden="1" customWidth="1"/>
    <col min="3342" max="3342" width="19.5703125" style="2" customWidth="1"/>
    <col min="3343" max="3584" width="9.140625" style="2"/>
    <col min="3585" max="3585" width="15.7109375" style="2" customWidth="1"/>
    <col min="3586" max="3586" width="15.28515625" style="2" customWidth="1"/>
    <col min="3587" max="3588" width="0" style="2" hidden="1" customWidth="1"/>
    <col min="3589" max="3589" width="5.140625" style="2" customWidth="1"/>
    <col min="3590" max="3590" width="0" style="2" hidden="1" customWidth="1"/>
    <col min="3591" max="3591" width="7.42578125" style="2" customWidth="1"/>
    <col min="3592" max="3592" width="8.5703125" style="2" customWidth="1"/>
    <col min="3593" max="3593" width="9.42578125" style="2" customWidth="1"/>
    <col min="3594" max="3595" width="0" style="2" hidden="1" customWidth="1"/>
    <col min="3596" max="3596" width="6.140625" style="2" customWidth="1"/>
    <col min="3597" max="3597" width="0" style="2" hidden="1" customWidth="1"/>
    <col min="3598" max="3598" width="19.5703125" style="2" customWidth="1"/>
    <col min="3599" max="3840" width="9.140625" style="2"/>
    <col min="3841" max="3841" width="15.7109375" style="2" customWidth="1"/>
    <col min="3842" max="3842" width="15.28515625" style="2" customWidth="1"/>
    <col min="3843" max="3844" width="0" style="2" hidden="1" customWidth="1"/>
    <col min="3845" max="3845" width="5.140625" style="2" customWidth="1"/>
    <col min="3846" max="3846" width="0" style="2" hidden="1" customWidth="1"/>
    <col min="3847" max="3847" width="7.42578125" style="2" customWidth="1"/>
    <col min="3848" max="3848" width="8.5703125" style="2" customWidth="1"/>
    <col min="3849" max="3849" width="9.42578125" style="2" customWidth="1"/>
    <col min="3850" max="3851" width="0" style="2" hidden="1" customWidth="1"/>
    <col min="3852" max="3852" width="6.140625" style="2" customWidth="1"/>
    <col min="3853" max="3853" width="0" style="2" hidden="1" customWidth="1"/>
    <col min="3854" max="3854" width="19.5703125" style="2" customWidth="1"/>
    <col min="3855" max="4096" width="9.140625" style="2"/>
    <col min="4097" max="4097" width="15.7109375" style="2" customWidth="1"/>
    <col min="4098" max="4098" width="15.28515625" style="2" customWidth="1"/>
    <col min="4099" max="4100" width="0" style="2" hidden="1" customWidth="1"/>
    <col min="4101" max="4101" width="5.140625" style="2" customWidth="1"/>
    <col min="4102" max="4102" width="0" style="2" hidden="1" customWidth="1"/>
    <col min="4103" max="4103" width="7.42578125" style="2" customWidth="1"/>
    <col min="4104" max="4104" width="8.5703125" style="2" customWidth="1"/>
    <col min="4105" max="4105" width="9.42578125" style="2" customWidth="1"/>
    <col min="4106" max="4107" width="0" style="2" hidden="1" customWidth="1"/>
    <col min="4108" max="4108" width="6.140625" style="2" customWidth="1"/>
    <col min="4109" max="4109" width="0" style="2" hidden="1" customWidth="1"/>
    <col min="4110" max="4110" width="19.5703125" style="2" customWidth="1"/>
    <col min="4111" max="4352" width="9.140625" style="2"/>
    <col min="4353" max="4353" width="15.7109375" style="2" customWidth="1"/>
    <col min="4354" max="4354" width="15.28515625" style="2" customWidth="1"/>
    <col min="4355" max="4356" width="0" style="2" hidden="1" customWidth="1"/>
    <col min="4357" max="4357" width="5.140625" style="2" customWidth="1"/>
    <col min="4358" max="4358" width="0" style="2" hidden="1" customWidth="1"/>
    <col min="4359" max="4359" width="7.42578125" style="2" customWidth="1"/>
    <col min="4360" max="4360" width="8.5703125" style="2" customWidth="1"/>
    <col min="4361" max="4361" width="9.42578125" style="2" customWidth="1"/>
    <col min="4362" max="4363" width="0" style="2" hidden="1" customWidth="1"/>
    <col min="4364" max="4364" width="6.140625" style="2" customWidth="1"/>
    <col min="4365" max="4365" width="0" style="2" hidden="1" customWidth="1"/>
    <col min="4366" max="4366" width="19.5703125" style="2" customWidth="1"/>
    <col min="4367" max="4608" width="9.140625" style="2"/>
    <col min="4609" max="4609" width="15.7109375" style="2" customWidth="1"/>
    <col min="4610" max="4610" width="15.28515625" style="2" customWidth="1"/>
    <col min="4611" max="4612" width="0" style="2" hidden="1" customWidth="1"/>
    <col min="4613" max="4613" width="5.140625" style="2" customWidth="1"/>
    <col min="4614" max="4614" width="0" style="2" hidden="1" customWidth="1"/>
    <col min="4615" max="4615" width="7.42578125" style="2" customWidth="1"/>
    <col min="4616" max="4616" width="8.5703125" style="2" customWidth="1"/>
    <col min="4617" max="4617" width="9.42578125" style="2" customWidth="1"/>
    <col min="4618" max="4619" width="0" style="2" hidden="1" customWidth="1"/>
    <col min="4620" max="4620" width="6.140625" style="2" customWidth="1"/>
    <col min="4621" max="4621" width="0" style="2" hidden="1" customWidth="1"/>
    <col min="4622" max="4622" width="19.5703125" style="2" customWidth="1"/>
    <col min="4623" max="4864" width="9.140625" style="2"/>
    <col min="4865" max="4865" width="15.7109375" style="2" customWidth="1"/>
    <col min="4866" max="4866" width="15.28515625" style="2" customWidth="1"/>
    <col min="4867" max="4868" width="0" style="2" hidden="1" customWidth="1"/>
    <col min="4869" max="4869" width="5.140625" style="2" customWidth="1"/>
    <col min="4870" max="4870" width="0" style="2" hidden="1" customWidth="1"/>
    <col min="4871" max="4871" width="7.42578125" style="2" customWidth="1"/>
    <col min="4872" max="4872" width="8.5703125" style="2" customWidth="1"/>
    <col min="4873" max="4873" width="9.42578125" style="2" customWidth="1"/>
    <col min="4874" max="4875" width="0" style="2" hidden="1" customWidth="1"/>
    <col min="4876" max="4876" width="6.140625" style="2" customWidth="1"/>
    <col min="4877" max="4877" width="0" style="2" hidden="1" customWidth="1"/>
    <col min="4878" max="4878" width="19.5703125" style="2" customWidth="1"/>
    <col min="4879" max="5120" width="9.140625" style="2"/>
    <col min="5121" max="5121" width="15.7109375" style="2" customWidth="1"/>
    <col min="5122" max="5122" width="15.28515625" style="2" customWidth="1"/>
    <col min="5123" max="5124" width="0" style="2" hidden="1" customWidth="1"/>
    <col min="5125" max="5125" width="5.140625" style="2" customWidth="1"/>
    <col min="5126" max="5126" width="0" style="2" hidden="1" customWidth="1"/>
    <col min="5127" max="5127" width="7.42578125" style="2" customWidth="1"/>
    <col min="5128" max="5128" width="8.5703125" style="2" customWidth="1"/>
    <col min="5129" max="5129" width="9.42578125" style="2" customWidth="1"/>
    <col min="5130" max="5131" width="0" style="2" hidden="1" customWidth="1"/>
    <col min="5132" max="5132" width="6.140625" style="2" customWidth="1"/>
    <col min="5133" max="5133" width="0" style="2" hidden="1" customWidth="1"/>
    <col min="5134" max="5134" width="19.5703125" style="2" customWidth="1"/>
    <col min="5135" max="5376" width="9.140625" style="2"/>
    <col min="5377" max="5377" width="15.7109375" style="2" customWidth="1"/>
    <col min="5378" max="5378" width="15.28515625" style="2" customWidth="1"/>
    <col min="5379" max="5380" width="0" style="2" hidden="1" customWidth="1"/>
    <col min="5381" max="5381" width="5.140625" style="2" customWidth="1"/>
    <col min="5382" max="5382" width="0" style="2" hidden="1" customWidth="1"/>
    <col min="5383" max="5383" width="7.42578125" style="2" customWidth="1"/>
    <col min="5384" max="5384" width="8.5703125" style="2" customWidth="1"/>
    <col min="5385" max="5385" width="9.42578125" style="2" customWidth="1"/>
    <col min="5386" max="5387" width="0" style="2" hidden="1" customWidth="1"/>
    <col min="5388" max="5388" width="6.140625" style="2" customWidth="1"/>
    <col min="5389" max="5389" width="0" style="2" hidden="1" customWidth="1"/>
    <col min="5390" max="5390" width="19.5703125" style="2" customWidth="1"/>
    <col min="5391" max="5632" width="9.140625" style="2"/>
    <col min="5633" max="5633" width="15.7109375" style="2" customWidth="1"/>
    <col min="5634" max="5634" width="15.28515625" style="2" customWidth="1"/>
    <col min="5635" max="5636" width="0" style="2" hidden="1" customWidth="1"/>
    <col min="5637" max="5637" width="5.140625" style="2" customWidth="1"/>
    <col min="5638" max="5638" width="0" style="2" hidden="1" customWidth="1"/>
    <col min="5639" max="5639" width="7.42578125" style="2" customWidth="1"/>
    <col min="5640" max="5640" width="8.5703125" style="2" customWidth="1"/>
    <col min="5641" max="5641" width="9.42578125" style="2" customWidth="1"/>
    <col min="5642" max="5643" width="0" style="2" hidden="1" customWidth="1"/>
    <col min="5644" max="5644" width="6.140625" style="2" customWidth="1"/>
    <col min="5645" max="5645" width="0" style="2" hidden="1" customWidth="1"/>
    <col min="5646" max="5646" width="19.5703125" style="2" customWidth="1"/>
    <col min="5647" max="5888" width="9.140625" style="2"/>
    <col min="5889" max="5889" width="15.7109375" style="2" customWidth="1"/>
    <col min="5890" max="5890" width="15.28515625" style="2" customWidth="1"/>
    <col min="5891" max="5892" width="0" style="2" hidden="1" customWidth="1"/>
    <col min="5893" max="5893" width="5.140625" style="2" customWidth="1"/>
    <col min="5894" max="5894" width="0" style="2" hidden="1" customWidth="1"/>
    <col min="5895" max="5895" width="7.42578125" style="2" customWidth="1"/>
    <col min="5896" max="5896" width="8.5703125" style="2" customWidth="1"/>
    <col min="5897" max="5897" width="9.42578125" style="2" customWidth="1"/>
    <col min="5898" max="5899" width="0" style="2" hidden="1" customWidth="1"/>
    <col min="5900" max="5900" width="6.140625" style="2" customWidth="1"/>
    <col min="5901" max="5901" width="0" style="2" hidden="1" customWidth="1"/>
    <col min="5902" max="5902" width="19.5703125" style="2" customWidth="1"/>
    <col min="5903" max="6144" width="9.140625" style="2"/>
    <col min="6145" max="6145" width="15.7109375" style="2" customWidth="1"/>
    <col min="6146" max="6146" width="15.28515625" style="2" customWidth="1"/>
    <col min="6147" max="6148" width="0" style="2" hidden="1" customWidth="1"/>
    <col min="6149" max="6149" width="5.140625" style="2" customWidth="1"/>
    <col min="6150" max="6150" width="0" style="2" hidden="1" customWidth="1"/>
    <col min="6151" max="6151" width="7.42578125" style="2" customWidth="1"/>
    <col min="6152" max="6152" width="8.5703125" style="2" customWidth="1"/>
    <col min="6153" max="6153" width="9.42578125" style="2" customWidth="1"/>
    <col min="6154" max="6155" width="0" style="2" hidden="1" customWidth="1"/>
    <col min="6156" max="6156" width="6.140625" style="2" customWidth="1"/>
    <col min="6157" max="6157" width="0" style="2" hidden="1" customWidth="1"/>
    <col min="6158" max="6158" width="19.5703125" style="2" customWidth="1"/>
    <col min="6159" max="6400" width="9.140625" style="2"/>
    <col min="6401" max="6401" width="15.7109375" style="2" customWidth="1"/>
    <col min="6402" max="6402" width="15.28515625" style="2" customWidth="1"/>
    <col min="6403" max="6404" width="0" style="2" hidden="1" customWidth="1"/>
    <col min="6405" max="6405" width="5.140625" style="2" customWidth="1"/>
    <col min="6406" max="6406" width="0" style="2" hidden="1" customWidth="1"/>
    <col min="6407" max="6407" width="7.42578125" style="2" customWidth="1"/>
    <col min="6408" max="6408" width="8.5703125" style="2" customWidth="1"/>
    <col min="6409" max="6409" width="9.42578125" style="2" customWidth="1"/>
    <col min="6410" max="6411" width="0" style="2" hidden="1" customWidth="1"/>
    <col min="6412" max="6412" width="6.140625" style="2" customWidth="1"/>
    <col min="6413" max="6413" width="0" style="2" hidden="1" customWidth="1"/>
    <col min="6414" max="6414" width="19.5703125" style="2" customWidth="1"/>
    <col min="6415" max="6656" width="9.140625" style="2"/>
    <col min="6657" max="6657" width="15.7109375" style="2" customWidth="1"/>
    <col min="6658" max="6658" width="15.28515625" style="2" customWidth="1"/>
    <col min="6659" max="6660" width="0" style="2" hidden="1" customWidth="1"/>
    <col min="6661" max="6661" width="5.140625" style="2" customWidth="1"/>
    <col min="6662" max="6662" width="0" style="2" hidden="1" customWidth="1"/>
    <col min="6663" max="6663" width="7.42578125" style="2" customWidth="1"/>
    <col min="6664" max="6664" width="8.5703125" style="2" customWidth="1"/>
    <col min="6665" max="6665" width="9.42578125" style="2" customWidth="1"/>
    <col min="6666" max="6667" width="0" style="2" hidden="1" customWidth="1"/>
    <col min="6668" max="6668" width="6.140625" style="2" customWidth="1"/>
    <col min="6669" max="6669" width="0" style="2" hidden="1" customWidth="1"/>
    <col min="6670" max="6670" width="19.5703125" style="2" customWidth="1"/>
    <col min="6671" max="6912" width="9.140625" style="2"/>
    <col min="6913" max="6913" width="15.7109375" style="2" customWidth="1"/>
    <col min="6914" max="6914" width="15.28515625" style="2" customWidth="1"/>
    <col min="6915" max="6916" width="0" style="2" hidden="1" customWidth="1"/>
    <col min="6917" max="6917" width="5.140625" style="2" customWidth="1"/>
    <col min="6918" max="6918" width="0" style="2" hidden="1" customWidth="1"/>
    <col min="6919" max="6919" width="7.42578125" style="2" customWidth="1"/>
    <col min="6920" max="6920" width="8.5703125" style="2" customWidth="1"/>
    <col min="6921" max="6921" width="9.42578125" style="2" customWidth="1"/>
    <col min="6922" max="6923" width="0" style="2" hidden="1" customWidth="1"/>
    <col min="6924" max="6924" width="6.140625" style="2" customWidth="1"/>
    <col min="6925" max="6925" width="0" style="2" hidden="1" customWidth="1"/>
    <col min="6926" max="6926" width="19.5703125" style="2" customWidth="1"/>
    <col min="6927" max="7168" width="9.140625" style="2"/>
    <col min="7169" max="7169" width="15.7109375" style="2" customWidth="1"/>
    <col min="7170" max="7170" width="15.28515625" style="2" customWidth="1"/>
    <col min="7171" max="7172" width="0" style="2" hidden="1" customWidth="1"/>
    <col min="7173" max="7173" width="5.140625" style="2" customWidth="1"/>
    <col min="7174" max="7174" width="0" style="2" hidden="1" customWidth="1"/>
    <col min="7175" max="7175" width="7.42578125" style="2" customWidth="1"/>
    <col min="7176" max="7176" width="8.5703125" style="2" customWidth="1"/>
    <col min="7177" max="7177" width="9.42578125" style="2" customWidth="1"/>
    <col min="7178" max="7179" width="0" style="2" hidden="1" customWidth="1"/>
    <col min="7180" max="7180" width="6.140625" style="2" customWidth="1"/>
    <col min="7181" max="7181" width="0" style="2" hidden="1" customWidth="1"/>
    <col min="7182" max="7182" width="19.5703125" style="2" customWidth="1"/>
    <col min="7183" max="7424" width="9.140625" style="2"/>
    <col min="7425" max="7425" width="15.7109375" style="2" customWidth="1"/>
    <col min="7426" max="7426" width="15.28515625" style="2" customWidth="1"/>
    <col min="7427" max="7428" width="0" style="2" hidden="1" customWidth="1"/>
    <col min="7429" max="7429" width="5.140625" style="2" customWidth="1"/>
    <col min="7430" max="7430" width="0" style="2" hidden="1" customWidth="1"/>
    <col min="7431" max="7431" width="7.42578125" style="2" customWidth="1"/>
    <col min="7432" max="7432" width="8.5703125" style="2" customWidth="1"/>
    <col min="7433" max="7433" width="9.42578125" style="2" customWidth="1"/>
    <col min="7434" max="7435" width="0" style="2" hidden="1" customWidth="1"/>
    <col min="7436" max="7436" width="6.140625" style="2" customWidth="1"/>
    <col min="7437" max="7437" width="0" style="2" hidden="1" customWidth="1"/>
    <col min="7438" max="7438" width="19.5703125" style="2" customWidth="1"/>
    <col min="7439" max="7680" width="9.140625" style="2"/>
    <col min="7681" max="7681" width="15.7109375" style="2" customWidth="1"/>
    <col min="7682" max="7682" width="15.28515625" style="2" customWidth="1"/>
    <col min="7683" max="7684" width="0" style="2" hidden="1" customWidth="1"/>
    <col min="7685" max="7685" width="5.140625" style="2" customWidth="1"/>
    <col min="7686" max="7686" width="0" style="2" hidden="1" customWidth="1"/>
    <col min="7687" max="7687" width="7.42578125" style="2" customWidth="1"/>
    <col min="7688" max="7688" width="8.5703125" style="2" customWidth="1"/>
    <col min="7689" max="7689" width="9.42578125" style="2" customWidth="1"/>
    <col min="7690" max="7691" width="0" style="2" hidden="1" customWidth="1"/>
    <col min="7692" max="7692" width="6.140625" style="2" customWidth="1"/>
    <col min="7693" max="7693" width="0" style="2" hidden="1" customWidth="1"/>
    <col min="7694" max="7694" width="19.5703125" style="2" customWidth="1"/>
    <col min="7695" max="7936" width="9.140625" style="2"/>
    <col min="7937" max="7937" width="15.7109375" style="2" customWidth="1"/>
    <col min="7938" max="7938" width="15.28515625" style="2" customWidth="1"/>
    <col min="7939" max="7940" width="0" style="2" hidden="1" customWidth="1"/>
    <col min="7941" max="7941" width="5.140625" style="2" customWidth="1"/>
    <col min="7942" max="7942" width="0" style="2" hidden="1" customWidth="1"/>
    <col min="7943" max="7943" width="7.42578125" style="2" customWidth="1"/>
    <col min="7944" max="7944" width="8.5703125" style="2" customWidth="1"/>
    <col min="7945" max="7945" width="9.42578125" style="2" customWidth="1"/>
    <col min="7946" max="7947" width="0" style="2" hidden="1" customWidth="1"/>
    <col min="7948" max="7948" width="6.140625" style="2" customWidth="1"/>
    <col min="7949" max="7949" width="0" style="2" hidden="1" customWidth="1"/>
    <col min="7950" max="7950" width="19.5703125" style="2" customWidth="1"/>
    <col min="7951" max="8192" width="9.140625" style="2"/>
    <col min="8193" max="8193" width="15.7109375" style="2" customWidth="1"/>
    <col min="8194" max="8194" width="15.28515625" style="2" customWidth="1"/>
    <col min="8195" max="8196" width="0" style="2" hidden="1" customWidth="1"/>
    <col min="8197" max="8197" width="5.140625" style="2" customWidth="1"/>
    <col min="8198" max="8198" width="0" style="2" hidden="1" customWidth="1"/>
    <col min="8199" max="8199" width="7.42578125" style="2" customWidth="1"/>
    <col min="8200" max="8200" width="8.5703125" style="2" customWidth="1"/>
    <col min="8201" max="8201" width="9.42578125" style="2" customWidth="1"/>
    <col min="8202" max="8203" width="0" style="2" hidden="1" customWidth="1"/>
    <col min="8204" max="8204" width="6.140625" style="2" customWidth="1"/>
    <col min="8205" max="8205" width="0" style="2" hidden="1" customWidth="1"/>
    <col min="8206" max="8206" width="19.5703125" style="2" customWidth="1"/>
    <col min="8207" max="8448" width="9.140625" style="2"/>
    <col min="8449" max="8449" width="15.7109375" style="2" customWidth="1"/>
    <col min="8450" max="8450" width="15.28515625" style="2" customWidth="1"/>
    <col min="8451" max="8452" width="0" style="2" hidden="1" customWidth="1"/>
    <col min="8453" max="8453" width="5.140625" style="2" customWidth="1"/>
    <col min="8454" max="8454" width="0" style="2" hidden="1" customWidth="1"/>
    <col min="8455" max="8455" width="7.42578125" style="2" customWidth="1"/>
    <col min="8456" max="8456" width="8.5703125" style="2" customWidth="1"/>
    <col min="8457" max="8457" width="9.42578125" style="2" customWidth="1"/>
    <col min="8458" max="8459" width="0" style="2" hidden="1" customWidth="1"/>
    <col min="8460" max="8460" width="6.140625" style="2" customWidth="1"/>
    <col min="8461" max="8461" width="0" style="2" hidden="1" customWidth="1"/>
    <col min="8462" max="8462" width="19.5703125" style="2" customWidth="1"/>
    <col min="8463" max="8704" width="9.140625" style="2"/>
    <col min="8705" max="8705" width="15.7109375" style="2" customWidth="1"/>
    <col min="8706" max="8706" width="15.28515625" style="2" customWidth="1"/>
    <col min="8707" max="8708" width="0" style="2" hidden="1" customWidth="1"/>
    <col min="8709" max="8709" width="5.140625" style="2" customWidth="1"/>
    <col min="8710" max="8710" width="0" style="2" hidden="1" customWidth="1"/>
    <col min="8711" max="8711" width="7.42578125" style="2" customWidth="1"/>
    <col min="8712" max="8712" width="8.5703125" style="2" customWidth="1"/>
    <col min="8713" max="8713" width="9.42578125" style="2" customWidth="1"/>
    <col min="8714" max="8715" width="0" style="2" hidden="1" customWidth="1"/>
    <col min="8716" max="8716" width="6.140625" style="2" customWidth="1"/>
    <col min="8717" max="8717" width="0" style="2" hidden="1" customWidth="1"/>
    <col min="8718" max="8718" width="19.5703125" style="2" customWidth="1"/>
    <col min="8719" max="8960" width="9.140625" style="2"/>
    <col min="8961" max="8961" width="15.7109375" style="2" customWidth="1"/>
    <col min="8962" max="8962" width="15.28515625" style="2" customWidth="1"/>
    <col min="8963" max="8964" width="0" style="2" hidden="1" customWidth="1"/>
    <col min="8965" max="8965" width="5.140625" style="2" customWidth="1"/>
    <col min="8966" max="8966" width="0" style="2" hidden="1" customWidth="1"/>
    <col min="8967" max="8967" width="7.42578125" style="2" customWidth="1"/>
    <col min="8968" max="8968" width="8.5703125" style="2" customWidth="1"/>
    <col min="8969" max="8969" width="9.42578125" style="2" customWidth="1"/>
    <col min="8970" max="8971" width="0" style="2" hidden="1" customWidth="1"/>
    <col min="8972" max="8972" width="6.140625" style="2" customWidth="1"/>
    <col min="8973" max="8973" width="0" style="2" hidden="1" customWidth="1"/>
    <col min="8974" max="8974" width="19.5703125" style="2" customWidth="1"/>
    <col min="8975" max="9216" width="9.140625" style="2"/>
    <col min="9217" max="9217" width="15.7109375" style="2" customWidth="1"/>
    <col min="9218" max="9218" width="15.28515625" style="2" customWidth="1"/>
    <col min="9219" max="9220" width="0" style="2" hidden="1" customWidth="1"/>
    <col min="9221" max="9221" width="5.140625" style="2" customWidth="1"/>
    <col min="9222" max="9222" width="0" style="2" hidden="1" customWidth="1"/>
    <col min="9223" max="9223" width="7.42578125" style="2" customWidth="1"/>
    <col min="9224" max="9224" width="8.5703125" style="2" customWidth="1"/>
    <col min="9225" max="9225" width="9.42578125" style="2" customWidth="1"/>
    <col min="9226" max="9227" width="0" style="2" hidden="1" customWidth="1"/>
    <col min="9228" max="9228" width="6.140625" style="2" customWidth="1"/>
    <col min="9229" max="9229" width="0" style="2" hidden="1" customWidth="1"/>
    <col min="9230" max="9230" width="19.5703125" style="2" customWidth="1"/>
    <col min="9231" max="9472" width="9.140625" style="2"/>
    <col min="9473" max="9473" width="15.7109375" style="2" customWidth="1"/>
    <col min="9474" max="9474" width="15.28515625" style="2" customWidth="1"/>
    <col min="9475" max="9476" width="0" style="2" hidden="1" customWidth="1"/>
    <col min="9477" max="9477" width="5.140625" style="2" customWidth="1"/>
    <col min="9478" max="9478" width="0" style="2" hidden="1" customWidth="1"/>
    <col min="9479" max="9479" width="7.42578125" style="2" customWidth="1"/>
    <col min="9480" max="9480" width="8.5703125" style="2" customWidth="1"/>
    <col min="9481" max="9481" width="9.42578125" style="2" customWidth="1"/>
    <col min="9482" max="9483" width="0" style="2" hidden="1" customWidth="1"/>
    <col min="9484" max="9484" width="6.140625" style="2" customWidth="1"/>
    <col min="9485" max="9485" width="0" style="2" hidden="1" customWidth="1"/>
    <col min="9486" max="9486" width="19.5703125" style="2" customWidth="1"/>
    <col min="9487" max="9728" width="9.140625" style="2"/>
    <col min="9729" max="9729" width="15.7109375" style="2" customWidth="1"/>
    <col min="9730" max="9730" width="15.28515625" style="2" customWidth="1"/>
    <col min="9731" max="9732" width="0" style="2" hidden="1" customWidth="1"/>
    <col min="9733" max="9733" width="5.140625" style="2" customWidth="1"/>
    <col min="9734" max="9734" width="0" style="2" hidden="1" customWidth="1"/>
    <col min="9735" max="9735" width="7.42578125" style="2" customWidth="1"/>
    <col min="9736" max="9736" width="8.5703125" style="2" customWidth="1"/>
    <col min="9737" max="9737" width="9.42578125" style="2" customWidth="1"/>
    <col min="9738" max="9739" width="0" style="2" hidden="1" customWidth="1"/>
    <col min="9740" max="9740" width="6.140625" style="2" customWidth="1"/>
    <col min="9741" max="9741" width="0" style="2" hidden="1" customWidth="1"/>
    <col min="9742" max="9742" width="19.5703125" style="2" customWidth="1"/>
    <col min="9743" max="9984" width="9.140625" style="2"/>
    <col min="9985" max="9985" width="15.7109375" style="2" customWidth="1"/>
    <col min="9986" max="9986" width="15.28515625" style="2" customWidth="1"/>
    <col min="9987" max="9988" width="0" style="2" hidden="1" customWidth="1"/>
    <col min="9989" max="9989" width="5.140625" style="2" customWidth="1"/>
    <col min="9990" max="9990" width="0" style="2" hidden="1" customWidth="1"/>
    <col min="9991" max="9991" width="7.42578125" style="2" customWidth="1"/>
    <col min="9992" max="9992" width="8.5703125" style="2" customWidth="1"/>
    <col min="9993" max="9993" width="9.42578125" style="2" customWidth="1"/>
    <col min="9994" max="9995" width="0" style="2" hidden="1" customWidth="1"/>
    <col min="9996" max="9996" width="6.140625" style="2" customWidth="1"/>
    <col min="9997" max="9997" width="0" style="2" hidden="1" customWidth="1"/>
    <col min="9998" max="9998" width="19.5703125" style="2" customWidth="1"/>
    <col min="9999" max="10240" width="9.140625" style="2"/>
    <col min="10241" max="10241" width="15.7109375" style="2" customWidth="1"/>
    <col min="10242" max="10242" width="15.28515625" style="2" customWidth="1"/>
    <col min="10243" max="10244" width="0" style="2" hidden="1" customWidth="1"/>
    <col min="10245" max="10245" width="5.140625" style="2" customWidth="1"/>
    <col min="10246" max="10246" width="0" style="2" hidden="1" customWidth="1"/>
    <col min="10247" max="10247" width="7.42578125" style="2" customWidth="1"/>
    <col min="10248" max="10248" width="8.5703125" style="2" customWidth="1"/>
    <col min="10249" max="10249" width="9.42578125" style="2" customWidth="1"/>
    <col min="10250" max="10251" width="0" style="2" hidden="1" customWidth="1"/>
    <col min="10252" max="10252" width="6.140625" style="2" customWidth="1"/>
    <col min="10253" max="10253" width="0" style="2" hidden="1" customWidth="1"/>
    <col min="10254" max="10254" width="19.5703125" style="2" customWidth="1"/>
    <col min="10255" max="10496" width="9.140625" style="2"/>
    <col min="10497" max="10497" width="15.7109375" style="2" customWidth="1"/>
    <col min="10498" max="10498" width="15.28515625" style="2" customWidth="1"/>
    <col min="10499" max="10500" width="0" style="2" hidden="1" customWidth="1"/>
    <col min="10501" max="10501" width="5.140625" style="2" customWidth="1"/>
    <col min="10502" max="10502" width="0" style="2" hidden="1" customWidth="1"/>
    <col min="10503" max="10503" width="7.42578125" style="2" customWidth="1"/>
    <col min="10504" max="10504" width="8.5703125" style="2" customWidth="1"/>
    <col min="10505" max="10505" width="9.42578125" style="2" customWidth="1"/>
    <col min="10506" max="10507" width="0" style="2" hidden="1" customWidth="1"/>
    <col min="10508" max="10508" width="6.140625" style="2" customWidth="1"/>
    <col min="10509" max="10509" width="0" style="2" hidden="1" customWidth="1"/>
    <col min="10510" max="10510" width="19.5703125" style="2" customWidth="1"/>
    <col min="10511" max="10752" width="9.140625" style="2"/>
    <col min="10753" max="10753" width="15.7109375" style="2" customWidth="1"/>
    <col min="10754" max="10754" width="15.28515625" style="2" customWidth="1"/>
    <col min="10755" max="10756" width="0" style="2" hidden="1" customWidth="1"/>
    <col min="10757" max="10757" width="5.140625" style="2" customWidth="1"/>
    <col min="10758" max="10758" width="0" style="2" hidden="1" customWidth="1"/>
    <col min="10759" max="10759" width="7.42578125" style="2" customWidth="1"/>
    <col min="10760" max="10760" width="8.5703125" style="2" customWidth="1"/>
    <col min="10761" max="10761" width="9.42578125" style="2" customWidth="1"/>
    <col min="10762" max="10763" width="0" style="2" hidden="1" customWidth="1"/>
    <col min="10764" max="10764" width="6.140625" style="2" customWidth="1"/>
    <col min="10765" max="10765" width="0" style="2" hidden="1" customWidth="1"/>
    <col min="10766" max="10766" width="19.5703125" style="2" customWidth="1"/>
    <col min="10767" max="11008" width="9.140625" style="2"/>
    <col min="11009" max="11009" width="15.7109375" style="2" customWidth="1"/>
    <col min="11010" max="11010" width="15.28515625" style="2" customWidth="1"/>
    <col min="11011" max="11012" width="0" style="2" hidden="1" customWidth="1"/>
    <col min="11013" max="11013" width="5.140625" style="2" customWidth="1"/>
    <col min="11014" max="11014" width="0" style="2" hidden="1" customWidth="1"/>
    <col min="11015" max="11015" width="7.42578125" style="2" customWidth="1"/>
    <col min="11016" max="11016" width="8.5703125" style="2" customWidth="1"/>
    <col min="11017" max="11017" width="9.42578125" style="2" customWidth="1"/>
    <col min="11018" max="11019" width="0" style="2" hidden="1" customWidth="1"/>
    <col min="11020" max="11020" width="6.140625" style="2" customWidth="1"/>
    <col min="11021" max="11021" width="0" style="2" hidden="1" customWidth="1"/>
    <col min="11022" max="11022" width="19.5703125" style="2" customWidth="1"/>
    <col min="11023" max="11264" width="9.140625" style="2"/>
    <col min="11265" max="11265" width="15.7109375" style="2" customWidth="1"/>
    <col min="11266" max="11266" width="15.28515625" style="2" customWidth="1"/>
    <col min="11267" max="11268" width="0" style="2" hidden="1" customWidth="1"/>
    <col min="11269" max="11269" width="5.140625" style="2" customWidth="1"/>
    <col min="11270" max="11270" width="0" style="2" hidden="1" customWidth="1"/>
    <col min="11271" max="11271" width="7.42578125" style="2" customWidth="1"/>
    <col min="11272" max="11272" width="8.5703125" style="2" customWidth="1"/>
    <col min="11273" max="11273" width="9.42578125" style="2" customWidth="1"/>
    <col min="11274" max="11275" width="0" style="2" hidden="1" customWidth="1"/>
    <col min="11276" max="11276" width="6.140625" style="2" customWidth="1"/>
    <col min="11277" max="11277" width="0" style="2" hidden="1" customWidth="1"/>
    <col min="11278" max="11278" width="19.5703125" style="2" customWidth="1"/>
    <col min="11279" max="11520" width="9.140625" style="2"/>
    <col min="11521" max="11521" width="15.7109375" style="2" customWidth="1"/>
    <col min="11522" max="11522" width="15.28515625" style="2" customWidth="1"/>
    <col min="11523" max="11524" width="0" style="2" hidden="1" customWidth="1"/>
    <col min="11525" max="11525" width="5.140625" style="2" customWidth="1"/>
    <col min="11526" max="11526" width="0" style="2" hidden="1" customWidth="1"/>
    <col min="11527" max="11527" width="7.42578125" style="2" customWidth="1"/>
    <col min="11528" max="11528" width="8.5703125" style="2" customWidth="1"/>
    <col min="11529" max="11529" width="9.42578125" style="2" customWidth="1"/>
    <col min="11530" max="11531" width="0" style="2" hidden="1" customWidth="1"/>
    <col min="11532" max="11532" width="6.140625" style="2" customWidth="1"/>
    <col min="11533" max="11533" width="0" style="2" hidden="1" customWidth="1"/>
    <col min="11534" max="11534" width="19.5703125" style="2" customWidth="1"/>
    <col min="11535" max="11776" width="9.140625" style="2"/>
    <col min="11777" max="11777" width="15.7109375" style="2" customWidth="1"/>
    <col min="11778" max="11778" width="15.28515625" style="2" customWidth="1"/>
    <col min="11779" max="11780" width="0" style="2" hidden="1" customWidth="1"/>
    <col min="11781" max="11781" width="5.140625" style="2" customWidth="1"/>
    <col min="11782" max="11782" width="0" style="2" hidden="1" customWidth="1"/>
    <col min="11783" max="11783" width="7.42578125" style="2" customWidth="1"/>
    <col min="11784" max="11784" width="8.5703125" style="2" customWidth="1"/>
    <col min="11785" max="11785" width="9.42578125" style="2" customWidth="1"/>
    <col min="11786" max="11787" width="0" style="2" hidden="1" customWidth="1"/>
    <col min="11788" max="11788" width="6.140625" style="2" customWidth="1"/>
    <col min="11789" max="11789" width="0" style="2" hidden="1" customWidth="1"/>
    <col min="11790" max="11790" width="19.5703125" style="2" customWidth="1"/>
    <col min="11791" max="12032" width="9.140625" style="2"/>
    <col min="12033" max="12033" width="15.7109375" style="2" customWidth="1"/>
    <col min="12034" max="12034" width="15.28515625" style="2" customWidth="1"/>
    <col min="12035" max="12036" width="0" style="2" hidden="1" customWidth="1"/>
    <col min="12037" max="12037" width="5.140625" style="2" customWidth="1"/>
    <col min="12038" max="12038" width="0" style="2" hidden="1" customWidth="1"/>
    <col min="12039" max="12039" width="7.42578125" style="2" customWidth="1"/>
    <col min="12040" max="12040" width="8.5703125" style="2" customWidth="1"/>
    <col min="12041" max="12041" width="9.42578125" style="2" customWidth="1"/>
    <col min="12042" max="12043" width="0" style="2" hidden="1" customWidth="1"/>
    <col min="12044" max="12044" width="6.140625" style="2" customWidth="1"/>
    <col min="12045" max="12045" width="0" style="2" hidden="1" customWidth="1"/>
    <col min="12046" max="12046" width="19.5703125" style="2" customWidth="1"/>
    <col min="12047" max="12288" width="9.140625" style="2"/>
    <col min="12289" max="12289" width="15.7109375" style="2" customWidth="1"/>
    <col min="12290" max="12290" width="15.28515625" style="2" customWidth="1"/>
    <col min="12291" max="12292" width="0" style="2" hidden="1" customWidth="1"/>
    <col min="12293" max="12293" width="5.140625" style="2" customWidth="1"/>
    <col min="12294" max="12294" width="0" style="2" hidden="1" customWidth="1"/>
    <col min="12295" max="12295" width="7.42578125" style="2" customWidth="1"/>
    <col min="12296" max="12296" width="8.5703125" style="2" customWidth="1"/>
    <col min="12297" max="12297" width="9.42578125" style="2" customWidth="1"/>
    <col min="12298" max="12299" width="0" style="2" hidden="1" customWidth="1"/>
    <col min="12300" max="12300" width="6.140625" style="2" customWidth="1"/>
    <col min="12301" max="12301" width="0" style="2" hidden="1" customWidth="1"/>
    <col min="12302" max="12302" width="19.5703125" style="2" customWidth="1"/>
    <col min="12303" max="12544" width="9.140625" style="2"/>
    <col min="12545" max="12545" width="15.7109375" style="2" customWidth="1"/>
    <col min="12546" max="12546" width="15.28515625" style="2" customWidth="1"/>
    <col min="12547" max="12548" width="0" style="2" hidden="1" customWidth="1"/>
    <col min="12549" max="12549" width="5.140625" style="2" customWidth="1"/>
    <col min="12550" max="12550" width="0" style="2" hidden="1" customWidth="1"/>
    <col min="12551" max="12551" width="7.42578125" style="2" customWidth="1"/>
    <col min="12552" max="12552" width="8.5703125" style="2" customWidth="1"/>
    <col min="12553" max="12553" width="9.42578125" style="2" customWidth="1"/>
    <col min="12554" max="12555" width="0" style="2" hidden="1" customWidth="1"/>
    <col min="12556" max="12556" width="6.140625" style="2" customWidth="1"/>
    <col min="12557" max="12557" width="0" style="2" hidden="1" customWidth="1"/>
    <col min="12558" max="12558" width="19.5703125" style="2" customWidth="1"/>
    <col min="12559" max="12800" width="9.140625" style="2"/>
    <col min="12801" max="12801" width="15.7109375" style="2" customWidth="1"/>
    <col min="12802" max="12802" width="15.28515625" style="2" customWidth="1"/>
    <col min="12803" max="12804" width="0" style="2" hidden="1" customWidth="1"/>
    <col min="12805" max="12805" width="5.140625" style="2" customWidth="1"/>
    <col min="12806" max="12806" width="0" style="2" hidden="1" customWidth="1"/>
    <col min="12807" max="12807" width="7.42578125" style="2" customWidth="1"/>
    <col min="12808" max="12808" width="8.5703125" style="2" customWidth="1"/>
    <col min="12809" max="12809" width="9.42578125" style="2" customWidth="1"/>
    <col min="12810" max="12811" width="0" style="2" hidden="1" customWidth="1"/>
    <col min="12812" max="12812" width="6.140625" style="2" customWidth="1"/>
    <col min="12813" max="12813" width="0" style="2" hidden="1" customWidth="1"/>
    <col min="12814" max="12814" width="19.5703125" style="2" customWidth="1"/>
    <col min="12815" max="13056" width="9.140625" style="2"/>
    <col min="13057" max="13057" width="15.7109375" style="2" customWidth="1"/>
    <col min="13058" max="13058" width="15.28515625" style="2" customWidth="1"/>
    <col min="13059" max="13060" width="0" style="2" hidden="1" customWidth="1"/>
    <col min="13061" max="13061" width="5.140625" style="2" customWidth="1"/>
    <col min="13062" max="13062" width="0" style="2" hidden="1" customWidth="1"/>
    <col min="13063" max="13063" width="7.42578125" style="2" customWidth="1"/>
    <col min="13064" max="13064" width="8.5703125" style="2" customWidth="1"/>
    <col min="13065" max="13065" width="9.42578125" style="2" customWidth="1"/>
    <col min="13066" max="13067" width="0" style="2" hidden="1" customWidth="1"/>
    <col min="13068" max="13068" width="6.140625" style="2" customWidth="1"/>
    <col min="13069" max="13069" width="0" style="2" hidden="1" customWidth="1"/>
    <col min="13070" max="13070" width="19.5703125" style="2" customWidth="1"/>
    <col min="13071" max="13312" width="9.140625" style="2"/>
    <col min="13313" max="13313" width="15.7109375" style="2" customWidth="1"/>
    <col min="13314" max="13314" width="15.28515625" style="2" customWidth="1"/>
    <col min="13315" max="13316" width="0" style="2" hidden="1" customWidth="1"/>
    <col min="13317" max="13317" width="5.140625" style="2" customWidth="1"/>
    <col min="13318" max="13318" width="0" style="2" hidden="1" customWidth="1"/>
    <col min="13319" max="13319" width="7.42578125" style="2" customWidth="1"/>
    <col min="13320" max="13320" width="8.5703125" style="2" customWidth="1"/>
    <col min="13321" max="13321" width="9.42578125" style="2" customWidth="1"/>
    <col min="13322" max="13323" width="0" style="2" hidden="1" customWidth="1"/>
    <col min="13324" max="13324" width="6.140625" style="2" customWidth="1"/>
    <col min="13325" max="13325" width="0" style="2" hidden="1" customWidth="1"/>
    <col min="13326" max="13326" width="19.5703125" style="2" customWidth="1"/>
    <col min="13327" max="13568" width="9.140625" style="2"/>
    <col min="13569" max="13569" width="15.7109375" style="2" customWidth="1"/>
    <col min="13570" max="13570" width="15.28515625" style="2" customWidth="1"/>
    <col min="13571" max="13572" width="0" style="2" hidden="1" customWidth="1"/>
    <col min="13573" max="13573" width="5.140625" style="2" customWidth="1"/>
    <col min="13574" max="13574" width="0" style="2" hidden="1" customWidth="1"/>
    <col min="13575" max="13575" width="7.42578125" style="2" customWidth="1"/>
    <col min="13576" max="13576" width="8.5703125" style="2" customWidth="1"/>
    <col min="13577" max="13577" width="9.42578125" style="2" customWidth="1"/>
    <col min="13578" max="13579" width="0" style="2" hidden="1" customWidth="1"/>
    <col min="13580" max="13580" width="6.140625" style="2" customWidth="1"/>
    <col min="13581" max="13581" width="0" style="2" hidden="1" customWidth="1"/>
    <col min="13582" max="13582" width="19.5703125" style="2" customWidth="1"/>
    <col min="13583" max="13824" width="9.140625" style="2"/>
    <col min="13825" max="13825" width="15.7109375" style="2" customWidth="1"/>
    <col min="13826" max="13826" width="15.28515625" style="2" customWidth="1"/>
    <col min="13827" max="13828" width="0" style="2" hidden="1" customWidth="1"/>
    <col min="13829" max="13829" width="5.140625" style="2" customWidth="1"/>
    <col min="13830" max="13830" width="0" style="2" hidden="1" customWidth="1"/>
    <col min="13831" max="13831" width="7.42578125" style="2" customWidth="1"/>
    <col min="13832" max="13832" width="8.5703125" style="2" customWidth="1"/>
    <col min="13833" max="13833" width="9.42578125" style="2" customWidth="1"/>
    <col min="13834" max="13835" width="0" style="2" hidden="1" customWidth="1"/>
    <col min="13836" max="13836" width="6.140625" style="2" customWidth="1"/>
    <col min="13837" max="13837" width="0" style="2" hidden="1" customWidth="1"/>
    <col min="13838" max="13838" width="19.5703125" style="2" customWidth="1"/>
    <col min="13839" max="14080" width="9.140625" style="2"/>
    <col min="14081" max="14081" width="15.7109375" style="2" customWidth="1"/>
    <col min="14082" max="14082" width="15.28515625" style="2" customWidth="1"/>
    <col min="14083" max="14084" width="0" style="2" hidden="1" customWidth="1"/>
    <col min="14085" max="14085" width="5.140625" style="2" customWidth="1"/>
    <col min="14086" max="14086" width="0" style="2" hidden="1" customWidth="1"/>
    <col min="14087" max="14087" width="7.42578125" style="2" customWidth="1"/>
    <col min="14088" max="14088" width="8.5703125" style="2" customWidth="1"/>
    <col min="14089" max="14089" width="9.42578125" style="2" customWidth="1"/>
    <col min="14090" max="14091" width="0" style="2" hidden="1" customWidth="1"/>
    <col min="14092" max="14092" width="6.140625" style="2" customWidth="1"/>
    <col min="14093" max="14093" width="0" style="2" hidden="1" customWidth="1"/>
    <col min="14094" max="14094" width="19.5703125" style="2" customWidth="1"/>
    <col min="14095" max="14336" width="9.140625" style="2"/>
    <col min="14337" max="14337" width="15.7109375" style="2" customWidth="1"/>
    <col min="14338" max="14338" width="15.28515625" style="2" customWidth="1"/>
    <col min="14339" max="14340" width="0" style="2" hidden="1" customWidth="1"/>
    <col min="14341" max="14341" width="5.140625" style="2" customWidth="1"/>
    <col min="14342" max="14342" width="0" style="2" hidden="1" customWidth="1"/>
    <col min="14343" max="14343" width="7.42578125" style="2" customWidth="1"/>
    <col min="14344" max="14344" width="8.5703125" style="2" customWidth="1"/>
    <col min="14345" max="14345" width="9.42578125" style="2" customWidth="1"/>
    <col min="14346" max="14347" width="0" style="2" hidden="1" customWidth="1"/>
    <col min="14348" max="14348" width="6.140625" style="2" customWidth="1"/>
    <col min="14349" max="14349" width="0" style="2" hidden="1" customWidth="1"/>
    <col min="14350" max="14350" width="19.5703125" style="2" customWidth="1"/>
    <col min="14351" max="14592" width="9.140625" style="2"/>
    <col min="14593" max="14593" width="15.7109375" style="2" customWidth="1"/>
    <col min="14594" max="14594" width="15.28515625" style="2" customWidth="1"/>
    <col min="14595" max="14596" width="0" style="2" hidden="1" customWidth="1"/>
    <col min="14597" max="14597" width="5.140625" style="2" customWidth="1"/>
    <col min="14598" max="14598" width="0" style="2" hidden="1" customWidth="1"/>
    <col min="14599" max="14599" width="7.42578125" style="2" customWidth="1"/>
    <col min="14600" max="14600" width="8.5703125" style="2" customWidth="1"/>
    <col min="14601" max="14601" width="9.42578125" style="2" customWidth="1"/>
    <col min="14602" max="14603" width="0" style="2" hidden="1" customWidth="1"/>
    <col min="14604" max="14604" width="6.140625" style="2" customWidth="1"/>
    <col min="14605" max="14605" width="0" style="2" hidden="1" customWidth="1"/>
    <col min="14606" max="14606" width="19.5703125" style="2" customWidth="1"/>
    <col min="14607" max="14848" width="9.140625" style="2"/>
    <col min="14849" max="14849" width="15.7109375" style="2" customWidth="1"/>
    <col min="14850" max="14850" width="15.28515625" style="2" customWidth="1"/>
    <col min="14851" max="14852" width="0" style="2" hidden="1" customWidth="1"/>
    <col min="14853" max="14853" width="5.140625" style="2" customWidth="1"/>
    <col min="14854" max="14854" width="0" style="2" hidden="1" customWidth="1"/>
    <col min="14855" max="14855" width="7.42578125" style="2" customWidth="1"/>
    <col min="14856" max="14856" width="8.5703125" style="2" customWidth="1"/>
    <col min="14857" max="14857" width="9.42578125" style="2" customWidth="1"/>
    <col min="14858" max="14859" width="0" style="2" hidden="1" customWidth="1"/>
    <col min="14860" max="14860" width="6.140625" style="2" customWidth="1"/>
    <col min="14861" max="14861" width="0" style="2" hidden="1" customWidth="1"/>
    <col min="14862" max="14862" width="19.5703125" style="2" customWidth="1"/>
    <col min="14863" max="15104" width="9.140625" style="2"/>
    <col min="15105" max="15105" width="15.7109375" style="2" customWidth="1"/>
    <col min="15106" max="15106" width="15.28515625" style="2" customWidth="1"/>
    <col min="15107" max="15108" width="0" style="2" hidden="1" customWidth="1"/>
    <col min="15109" max="15109" width="5.140625" style="2" customWidth="1"/>
    <col min="15110" max="15110" width="0" style="2" hidden="1" customWidth="1"/>
    <col min="15111" max="15111" width="7.42578125" style="2" customWidth="1"/>
    <col min="15112" max="15112" width="8.5703125" style="2" customWidth="1"/>
    <col min="15113" max="15113" width="9.42578125" style="2" customWidth="1"/>
    <col min="15114" max="15115" width="0" style="2" hidden="1" customWidth="1"/>
    <col min="15116" max="15116" width="6.140625" style="2" customWidth="1"/>
    <col min="15117" max="15117" width="0" style="2" hidden="1" customWidth="1"/>
    <col min="15118" max="15118" width="19.5703125" style="2" customWidth="1"/>
    <col min="15119" max="15360" width="9.140625" style="2"/>
    <col min="15361" max="15361" width="15.7109375" style="2" customWidth="1"/>
    <col min="15362" max="15362" width="15.28515625" style="2" customWidth="1"/>
    <col min="15363" max="15364" width="0" style="2" hidden="1" customWidth="1"/>
    <col min="15365" max="15365" width="5.140625" style="2" customWidth="1"/>
    <col min="15366" max="15366" width="0" style="2" hidden="1" customWidth="1"/>
    <col min="15367" max="15367" width="7.42578125" style="2" customWidth="1"/>
    <col min="15368" max="15368" width="8.5703125" style="2" customWidth="1"/>
    <col min="15369" max="15369" width="9.42578125" style="2" customWidth="1"/>
    <col min="15370" max="15371" width="0" style="2" hidden="1" customWidth="1"/>
    <col min="15372" max="15372" width="6.140625" style="2" customWidth="1"/>
    <col min="15373" max="15373" width="0" style="2" hidden="1" customWidth="1"/>
    <col min="15374" max="15374" width="19.5703125" style="2" customWidth="1"/>
    <col min="15375" max="15616" width="9.140625" style="2"/>
    <col min="15617" max="15617" width="15.7109375" style="2" customWidth="1"/>
    <col min="15618" max="15618" width="15.28515625" style="2" customWidth="1"/>
    <col min="15619" max="15620" width="0" style="2" hidden="1" customWidth="1"/>
    <col min="15621" max="15621" width="5.140625" style="2" customWidth="1"/>
    <col min="15622" max="15622" width="0" style="2" hidden="1" customWidth="1"/>
    <col min="15623" max="15623" width="7.42578125" style="2" customWidth="1"/>
    <col min="15624" max="15624" width="8.5703125" style="2" customWidth="1"/>
    <col min="15625" max="15625" width="9.42578125" style="2" customWidth="1"/>
    <col min="15626" max="15627" width="0" style="2" hidden="1" customWidth="1"/>
    <col min="15628" max="15628" width="6.140625" style="2" customWidth="1"/>
    <col min="15629" max="15629" width="0" style="2" hidden="1" customWidth="1"/>
    <col min="15630" max="15630" width="19.5703125" style="2" customWidth="1"/>
    <col min="15631" max="15872" width="9.140625" style="2"/>
    <col min="15873" max="15873" width="15.7109375" style="2" customWidth="1"/>
    <col min="15874" max="15874" width="15.28515625" style="2" customWidth="1"/>
    <col min="15875" max="15876" width="0" style="2" hidden="1" customWidth="1"/>
    <col min="15877" max="15877" width="5.140625" style="2" customWidth="1"/>
    <col min="15878" max="15878" width="0" style="2" hidden="1" customWidth="1"/>
    <col min="15879" max="15879" width="7.42578125" style="2" customWidth="1"/>
    <col min="15880" max="15880" width="8.5703125" style="2" customWidth="1"/>
    <col min="15881" max="15881" width="9.42578125" style="2" customWidth="1"/>
    <col min="15882" max="15883" width="0" style="2" hidden="1" customWidth="1"/>
    <col min="15884" max="15884" width="6.140625" style="2" customWidth="1"/>
    <col min="15885" max="15885" width="0" style="2" hidden="1" customWidth="1"/>
    <col min="15886" max="15886" width="19.5703125" style="2" customWidth="1"/>
    <col min="15887" max="16128" width="9.140625" style="2"/>
    <col min="16129" max="16129" width="15.7109375" style="2" customWidth="1"/>
    <col min="16130" max="16130" width="15.28515625" style="2" customWidth="1"/>
    <col min="16131" max="16132" width="0" style="2" hidden="1" customWidth="1"/>
    <col min="16133" max="16133" width="5.140625" style="2" customWidth="1"/>
    <col min="16134" max="16134" width="0" style="2" hidden="1" customWidth="1"/>
    <col min="16135" max="16135" width="7.42578125" style="2" customWidth="1"/>
    <col min="16136" max="16136" width="8.5703125" style="2" customWidth="1"/>
    <col min="16137" max="16137" width="9.42578125" style="2" customWidth="1"/>
    <col min="16138" max="16139" width="0" style="2" hidden="1" customWidth="1"/>
    <col min="16140" max="16140" width="6.140625" style="2" customWidth="1"/>
    <col min="16141" max="16141" width="0" style="2" hidden="1" customWidth="1"/>
    <col min="16142" max="16142" width="19.5703125" style="2" customWidth="1"/>
    <col min="16143" max="16384" width="9.140625" style="2"/>
  </cols>
  <sheetData>
    <row r="1" spans="1:41" ht="29.25" customHeight="1" x14ac:dyDescent="0.4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99"/>
    </row>
    <row r="2" spans="1:41" ht="8.25" customHeight="1" x14ac:dyDescent="0.25"/>
    <row r="3" spans="1:41" s="14" customFormat="1" ht="34.5" customHeight="1" x14ac:dyDescent="0.25">
      <c r="A3" s="9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2">
        <v>42631</v>
      </c>
      <c r="N3" s="10" t="s">
        <v>10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  <row r="4" spans="1:41" s="14" customFormat="1" ht="12" customHeight="1" x14ac:dyDescent="0.25">
      <c r="A4" s="15"/>
      <c r="B4" s="15"/>
      <c r="C4" s="16"/>
      <c r="D4" s="16"/>
      <c r="E4" s="17"/>
      <c r="F4" s="17"/>
      <c r="G4" s="17"/>
      <c r="H4" s="17"/>
      <c r="I4" s="17"/>
      <c r="J4" s="17"/>
      <c r="K4" s="17"/>
      <c r="L4" s="17"/>
      <c r="M4" s="18"/>
      <c r="N4" s="1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</row>
    <row r="5" spans="1:41" s="14" customFormat="1" ht="27" customHeight="1" x14ac:dyDescent="0.25">
      <c r="A5" s="15" t="s">
        <v>13</v>
      </c>
      <c r="B5" s="15"/>
      <c r="C5" s="16"/>
      <c r="D5" s="16"/>
      <c r="E5" s="17"/>
      <c r="F5" s="17"/>
      <c r="G5" s="17"/>
      <c r="H5" s="17"/>
      <c r="I5" s="17"/>
      <c r="J5" s="17"/>
      <c r="K5" s="17"/>
      <c r="L5" s="17"/>
      <c r="M5" s="18"/>
      <c r="N5" s="16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</row>
    <row r="6" spans="1:41" s="25" customFormat="1" ht="16.5" customHeight="1" x14ac:dyDescent="0.25">
      <c r="A6" s="19" t="s">
        <v>14</v>
      </c>
      <c r="B6" s="19" t="s">
        <v>15</v>
      </c>
      <c r="C6" s="20"/>
      <c r="D6" s="20"/>
      <c r="E6" s="21" t="s">
        <v>16</v>
      </c>
      <c r="F6" s="22">
        <v>25727</v>
      </c>
      <c r="G6" s="20">
        <f>IF(F6&gt;0,DATEDIF(F6,$M$3,"Y"),"?")</f>
        <v>46</v>
      </c>
      <c r="H6" s="20">
        <v>44</v>
      </c>
      <c r="I6" s="20" t="str">
        <f>IF(G6&gt;1,VLOOKUP(G6,[1]katvek!$A$2:$B$86,2,TRUE),"?")</f>
        <v>M2</v>
      </c>
      <c r="J6" s="20" t="e">
        <f xml:space="preserve"> +#REF!</f>
        <v>#REF!</v>
      </c>
      <c r="K6" s="21" t="s">
        <v>17</v>
      </c>
      <c r="L6" s="23" t="s">
        <v>18</v>
      </c>
      <c r="M6" s="20"/>
      <c r="N6" s="20" t="s">
        <v>19</v>
      </c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s="25" customFormat="1" ht="16.5" customHeight="1" thickBot="1" x14ac:dyDescent="0.3">
      <c r="A7" s="26" t="s">
        <v>20</v>
      </c>
      <c r="B7" s="27" t="s">
        <v>21</v>
      </c>
      <c r="C7" s="28"/>
      <c r="D7" s="29"/>
      <c r="E7" s="30" t="s">
        <v>16</v>
      </c>
      <c r="F7" s="31">
        <v>36902</v>
      </c>
      <c r="G7" s="28">
        <f>IF(F7&gt;0,DATEDIF(F7,$M$3,"Y"),"?")</f>
        <v>15</v>
      </c>
      <c r="H7" s="28">
        <v>48</v>
      </c>
      <c r="I7" s="28" t="str">
        <f>IF(G7&gt;1,VLOOKUP(G7,[2]katvek!$A$2:$B$86,2,TRUE),"?")</f>
        <v>T1</v>
      </c>
      <c r="J7" s="32" t="e">
        <f xml:space="preserve"> +#REF!</f>
        <v>#REF!</v>
      </c>
      <c r="K7" s="33" t="s">
        <v>22</v>
      </c>
      <c r="L7" s="34" t="s">
        <v>18</v>
      </c>
      <c r="M7" s="8"/>
      <c r="N7" s="28" t="s">
        <v>23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 s="25" customFormat="1" ht="16.5" customHeight="1" thickBot="1" x14ac:dyDescent="0.3">
      <c r="A8" s="35" t="s">
        <v>24</v>
      </c>
      <c r="B8" s="36" t="s">
        <v>25</v>
      </c>
      <c r="C8" s="20"/>
      <c r="D8" s="37"/>
      <c r="E8" s="38" t="s">
        <v>16</v>
      </c>
      <c r="F8" s="39">
        <v>34043</v>
      </c>
      <c r="G8" s="20">
        <v>23</v>
      </c>
      <c r="H8" s="20">
        <v>48</v>
      </c>
      <c r="I8" s="20" t="s">
        <v>26</v>
      </c>
      <c r="J8" s="40" t="s">
        <v>27</v>
      </c>
      <c r="K8" s="41" t="s">
        <v>17</v>
      </c>
      <c r="L8" s="42" t="s">
        <v>18</v>
      </c>
      <c r="M8" s="8"/>
      <c r="N8" s="20" t="s">
        <v>28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 s="25" customFormat="1" ht="16.5" customHeight="1" thickBot="1" x14ac:dyDescent="0.3">
      <c r="A9" s="43" t="s">
        <v>29</v>
      </c>
      <c r="B9" s="19" t="s">
        <v>30</v>
      </c>
      <c r="C9" s="20"/>
      <c r="D9" s="37"/>
      <c r="E9" s="44" t="s">
        <v>16</v>
      </c>
      <c r="F9" s="45" t="s">
        <v>31</v>
      </c>
      <c r="G9" s="20">
        <v>47</v>
      </c>
      <c r="H9" s="20">
        <v>48</v>
      </c>
      <c r="I9" s="20" t="str">
        <f>IF(G9&gt;1,VLOOKUP(G9,[2]katvek!$A$2:$B$86,2,TRUE),"?")</f>
        <v>M2</v>
      </c>
      <c r="J9" s="40" t="e">
        <f xml:space="preserve"> +#REF!</f>
        <v>#REF!</v>
      </c>
      <c r="K9" s="46" t="s">
        <v>22</v>
      </c>
      <c r="L9" s="42" t="s">
        <v>18</v>
      </c>
      <c r="M9" s="8"/>
      <c r="N9" s="20" t="s">
        <v>23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 s="25" customFormat="1" ht="16.5" customHeight="1" thickBot="1" x14ac:dyDescent="0.3">
      <c r="A10" s="47" t="s">
        <v>32</v>
      </c>
      <c r="B10" s="19" t="s">
        <v>33</v>
      </c>
      <c r="C10" s="20"/>
      <c r="D10" s="37"/>
      <c r="E10" s="44" t="s">
        <v>16</v>
      </c>
      <c r="F10" s="48">
        <v>37836</v>
      </c>
      <c r="G10" s="20">
        <f>IF(F10&gt;0,DATEDIF(F10,$M$3,"Y"),"?")</f>
        <v>13</v>
      </c>
      <c r="H10" s="20">
        <v>52</v>
      </c>
      <c r="I10" s="20" t="str">
        <f>IF(G10&gt;1,VLOOKUP(G10,[1]katvek!$A$2:$B$86,2,TRUE),"?")</f>
        <v>T1</v>
      </c>
      <c r="J10" s="40" t="e">
        <f xml:space="preserve"> +#REF!</f>
        <v>#REF!</v>
      </c>
      <c r="K10" s="41" t="s">
        <v>17</v>
      </c>
      <c r="L10" s="42" t="s">
        <v>18</v>
      </c>
      <c r="M10" s="49"/>
      <c r="N10" s="20" t="s">
        <v>19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 s="25" customFormat="1" ht="16.5" customHeight="1" thickBot="1" x14ac:dyDescent="0.3">
      <c r="A11" s="35" t="s">
        <v>34</v>
      </c>
      <c r="B11" s="36" t="s">
        <v>35</v>
      </c>
      <c r="C11" s="20"/>
      <c r="D11" s="37"/>
      <c r="E11" s="38" t="s">
        <v>16</v>
      </c>
      <c r="F11" s="39">
        <v>37778</v>
      </c>
      <c r="G11" s="20">
        <f>IF(F11&gt;0,DATEDIF(F11,$M$3,"Y"),"?")</f>
        <v>13</v>
      </c>
      <c r="H11" s="20">
        <v>52</v>
      </c>
      <c r="I11" s="20" t="str">
        <f>IF(G11&gt;1,VLOOKUP(G11,[3]katvek!$A$2:$B$86,2,TRUE),"?")</f>
        <v>T1</v>
      </c>
      <c r="J11" s="40" t="e">
        <f xml:space="preserve"> +#REF!</f>
        <v>#REF!</v>
      </c>
      <c r="K11" s="46" t="s">
        <v>17</v>
      </c>
      <c r="L11" s="42" t="s">
        <v>18</v>
      </c>
      <c r="M11" s="49">
        <f>+M10+1</f>
        <v>1</v>
      </c>
      <c r="N11" s="20" t="s">
        <v>36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 s="25" customFormat="1" ht="16.5" customHeight="1" thickBot="1" x14ac:dyDescent="0.3">
      <c r="A12" s="35" t="s">
        <v>37</v>
      </c>
      <c r="B12" s="36" t="s">
        <v>38</v>
      </c>
      <c r="C12" s="20"/>
      <c r="D12" s="37"/>
      <c r="E12" s="38" t="s">
        <v>16</v>
      </c>
      <c r="F12" s="39" t="s">
        <v>39</v>
      </c>
      <c r="G12" s="20">
        <v>19</v>
      </c>
      <c r="H12" s="20">
        <v>52</v>
      </c>
      <c r="I12" s="20" t="str">
        <f>IF(G12&gt;1,VLOOKUP(G12,[2]katvek!$A$2:$B$86,2,TRUE),"?")</f>
        <v>T3</v>
      </c>
      <c r="J12" s="40" t="e">
        <f xml:space="preserve"> +#REF!</f>
        <v>#REF!</v>
      </c>
      <c r="K12" s="46" t="s">
        <v>22</v>
      </c>
      <c r="L12" s="42" t="s">
        <v>18</v>
      </c>
      <c r="M12" s="8"/>
      <c r="N12" s="20" t="s">
        <v>23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 s="25" customFormat="1" ht="16.5" customHeight="1" thickBot="1" x14ac:dyDescent="0.3">
      <c r="A13" s="50" t="s">
        <v>40</v>
      </c>
      <c r="B13" s="51" t="s">
        <v>41</v>
      </c>
      <c r="C13" s="52"/>
      <c r="D13" s="53"/>
      <c r="E13" s="54" t="s">
        <v>16</v>
      </c>
      <c r="F13" s="55" t="s">
        <v>42</v>
      </c>
      <c r="G13" s="52">
        <v>49</v>
      </c>
      <c r="H13" s="52">
        <v>52</v>
      </c>
      <c r="I13" s="20" t="str">
        <f>IF(G13&gt;1,VLOOKUP(G13,[2]katvek!$A$2:$B$86,2,TRUE),"?")</f>
        <v>M2</v>
      </c>
      <c r="J13" s="56" t="e">
        <f xml:space="preserve"> +#REF!</f>
        <v>#REF!</v>
      </c>
      <c r="K13" s="57" t="s">
        <v>43</v>
      </c>
      <c r="L13" s="58" t="s">
        <v>18</v>
      </c>
      <c r="M13" s="8"/>
      <c r="N13" s="20" t="s">
        <v>23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 s="25" customFormat="1" ht="16.5" customHeight="1" thickBot="1" x14ac:dyDescent="0.3">
      <c r="A14" s="43" t="s">
        <v>44</v>
      </c>
      <c r="B14" s="19" t="s">
        <v>45</v>
      </c>
      <c r="C14" s="20"/>
      <c r="D14" s="37"/>
      <c r="E14" s="44" t="s">
        <v>16</v>
      </c>
      <c r="F14" s="39">
        <v>35701</v>
      </c>
      <c r="G14" s="20">
        <f>IF(F14&gt;0,DATEDIF(F14,$M$3,"Y"),"?")</f>
        <v>18</v>
      </c>
      <c r="H14" s="20">
        <v>56</v>
      </c>
      <c r="I14" s="20" t="str">
        <f>IF(G14&gt;1,VLOOKUP(G14,[4]katvek!$A$2:$B$86,2,TRUE),"?")</f>
        <v>T3</v>
      </c>
      <c r="J14" s="40" t="e">
        <f xml:space="preserve"> +#REF!</f>
        <v>#REF!</v>
      </c>
      <c r="K14" s="41" t="s">
        <v>17</v>
      </c>
      <c r="L14" s="42" t="s">
        <v>18</v>
      </c>
      <c r="M14" s="8"/>
      <c r="N14" s="20" t="s">
        <v>46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 s="25" customFormat="1" ht="16.5" customHeight="1" thickBot="1" x14ac:dyDescent="0.3">
      <c r="A15" s="35" t="s">
        <v>47</v>
      </c>
      <c r="B15" s="36" t="s">
        <v>48</v>
      </c>
      <c r="C15" s="20"/>
      <c r="D15" s="37"/>
      <c r="E15" s="38" t="s">
        <v>16</v>
      </c>
      <c r="F15" s="39">
        <v>33896</v>
      </c>
      <c r="G15" s="20">
        <v>23</v>
      </c>
      <c r="H15" s="20">
        <v>56</v>
      </c>
      <c r="I15" s="20" t="s">
        <v>26</v>
      </c>
      <c r="J15" s="40" t="s">
        <v>49</v>
      </c>
      <c r="K15" s="46" t="s">
        <v>17</v>
      </c>
      <c r="L15" s="42" t="s">
        <v>50</v>
      </c>
      <c r="M15" s="8"/>
      <c r="N15" s="20" t="s">
        <v>49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 s="25" customFormat="1" ht="16.5" customHeight="1" thickBot="1" x14ac:dyDescent="0.3">
      <c r="A16" s="35" t="s">
        <v>51</v>
      </c>
      <c r="B16" s="36" t="s">
        <v>52</v>
      </c>
      <c r="C16" s="20"/>
      <c r="D16" s="37"/>
      <c r="E16" s="38" t="s">
        <v>16</v>
      </c>
      <c r="F16" s="39"/>
      <c r="G16" s="20">
        <v>23</v>
      </c>
      <c r="H16" s="20">
        <v>56</v>
      </c>
      <c r="I16" s="20" t="str">
        <f>IF(G16&gt;1,VLOOKUP(G16,[5]katvek!$A$2:$B$86,2,TRUE),"?")</f>
        <v>J</v>
      </c>
      <c r="J16" s="40" t="e">
        <f xml:space="preserve"> +#REF!</f>
        <v>#REF!</v>
      </c>
      <c r="K16" s="46" t="s">
        <v>17</v>
      </c>
      <c r="L16" s="42" t="s">
        <v>18</v>
      </c>
      <c r="M16" s="8"/>
      <c r="N16" s="20" t="s">
        <v>53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145" s="25" customFormat="1" ht="16.5" customHeight="1" thickBot="1" x14ac:dyDescent="0.3">
      <c r="A17" s="35" t="s">
        <v>54</v>
      </c>
      <c r="B17" s="36" t="s">
        <v>55</v>
      </c>
      <c r="C17" s="20"/>
      <c r="D17" s="37"/>
      <c r="E17" s="38" t="s">
        <v>16</v>
      </c>
      <c r="F17" s="39">
        <v>32874</v>
      </c>
      <c r="G17" s="20">
        <f>IF(F17&gt;0,DATEDIF(F17,$M$3,"Y"),"?")</f>
        <v>26</v>
      </c>
      <c r="H17" s="20">
        <v>56</v>
      </c>
      <c r="I17" s="20" t="str">
        <f>IF(G17&gt;1,VLOOKUP(G17,[2]katvek!$A$2:$B$86,2,TRUE),"?")</f>
        <v>O</v>
      </c>
      <c r="J17" s="40" t="e">
        <f xml:space="preserve"> +#REF!</f>
        <v>#REF!</v>
      </c>
      <c r="K17" s="46" t="s">
        <v>22</v>
      </c>
      <c r="L17" s="42" t="s">
        <v>18</v>
      </c>
      <c r="M17" s="8"/>
      <c r="N17" s="20" t="s">
        <v>23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145" s="25" customFormat="1" ht="16.5" customHeight="1" thickBot="1" x14ac:dyDescent="0.3">
      <c r="A18" s="43" t="s">
        <v>56</v>
      </c>
      <c r="B18" s="19" t="s">
        <v>57</v>
      </c>
      <c r="C18" s="20"/>
      <c r="D18" s="37"/>
      <c r="E18" s="44" t="s">
        <v>16</v>
      </c>
      <c r="F18" s="45" t="s">
        <v>58</v>
      </c>
      <c r="G18" s="20">
        <v>38</v>
      </c>
      <c r="H18" s="20">
        <v>56</v>
      </c>
      <c r="I18" s="20" t="str">
        <f>IF(G18&gt;1,VLOOKUP(G18,[2]katvek!$A$2:$B$86,2,TRUE),"?")</f>
        <v>O</v>
      </c>
      <c r="J18" s="40" t="e">
        <f xml:space="preserve"> +#REF!</f>
        <v>#REF!</v>
      </c>
      <c r="K18" s="46" t="s">
        <v>22</v>
      </c>
      <c r="L18" s="42" t="s">
        <v>18</v>
      </c>
      <c r="M18" s="8"/>
      <c r="N18" s="20" t="s">
        <v>23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145" s="25" customFormat="1" ht="16.5" customHeight="1" thickBot="1" x14ac:dyDescent="0.3">
      <c r="A19" s="35" t="s">
        <v>59</v>
      </c>
      <c r="B19" s="36" t="s">
        <v>60</v>
      </c>
      <c r="C19" s="20"/>
      <c r="D19" s="37"/>
      <c r="E19" s="38" t="s">
        <v>16</v>
      </c>
      <c r="F19" s="39" t="s">
        <v>61</v>
      </c>
      <c r="G19" s="20">
        <v>46</v>
      </c>
      <c r="H19" s="20">
        <v>56</v>
      </c>
      <c r="I19" s="20" t="str">
        <f>IF(G19&gt;1,VLOOKUP(G19,[2]katvek!$A$2:$B$86,2,TRUE),"?")</f>
        <v>M2</v>
      </c>
      <c r="J19" s="40" t="e">
        <f xml:space="preserve"> +#REF!</f>
        <v>#REF!</v>
      </c>
      <c r="K19" s="46" t="s">
        <v>22</v>
      </c>
      <c r="L19" s="42" t="s">
        <v>18</v>
      </c>
      <c r="M19" s="8"/>
      <c r="N19" s="20" t="s">
        <v>23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145" s="25" customFormat="1" ht="16.5" customHeight="1" thickBot="1" x14ac:dyDescent="0.3">
      <c r="A20" s="35" t="s">
        <v>62</v>
      </c>
      <c r="B20" s="36" t="s">
        <v>63</v>
      </c>
      <c r="C20" s="20"/>
      <c r="D20" s="37"/>
      <c r="E20" s="38" t="s">
        <v>16</v>
      </c>
      <c r="F20" s="39">
        <v>25429</v>
      </c>
      <c r="G20" s="20">
        <f>IF(F20&gt;0,DATEDIF(F20,$M$3,"Y"),"?")</f>
        <v>47</v>
      </c>
      <c r="H20" s="20">
        <v>56</v>
      </c>
      <c r="I20" s="20" t="str">
        <f>IF(G20&gt;1,VLOOKUP(G20,[6]katvek!$A$2:$B$86,2,TRUE),"?")</f>
        <v>M2</v>
      </c>
      <c r="J20" s="40" t="e">
        <f xml:space="preserve"> +#REF!</f>
        <v>#REF!</v>
      </c>
      <c r="K20" s="46" t="s">
        <v>17</v>
      </c>
      <c r="L20" s="42" t="s">
        <v>50</v>
      </c>
      <c r="M20" s="49"/>
      <c r="N20" s="20" t="s">
        <v>64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145" s="25" customFormat="1" ht="16.5" customHeight="1" thickBot="1" x14ac:dyDescent="0.3">
      <c r="A21" s="35" t="s">
        <v>65</v>
      </c>
      <c r="B21" s="36" t="s">
        <v>66</v>
      </c>
      <c r="C21" s="20"/>
      <c r="D21" s="37"/>
      <c r="E21" s="38" t="s">
        <v>16</v>
      </c>
      <c r="F21" s="39">
        <v>23982</v>
      </c>
      <c r="G21" s="20">
        <f>IF(F21&gt;0,DATEDIF(F21,$M$3,"Y"),"?")</f>
        <v>51</v>
      </c>
      <c r="H21" s="20">
        <v>56</v>
      </c>
      <c r="I21" s="20" t="str">
        <f>IF(G21&gt;1,VLOOKUP(G21,[7]katvek!$A$2:$B$86,2,TRUE),"?")</f>
        <v>M3</v>
      </c>
      <c r="J21" s="40" t="e">
        <f xml:space="preserve"> +#REF!</f>
        <v>#REF!</v>
      </c>
      <c r="K21" s="46" t="s">
        <v>17</v>
      </c>
      <c r="L21" s="42" t="s">
        <v>18</v>
      </c>
      <c r="M21" s="8"/>
      <c r="N21" s="20" t="s">
        <v>67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145" s="25" customFormat="1" ht="16.5" customHeight="1" thickBot="1" x14ac:dyDescent="0.3">
      <c r="A22" s="43" t="s">
        <v>68</v>
      </c>
      <c r="B22" s="19" t="s">
        <v>69</v>
      </c>
      <c r="C22" s="20"/>
      <c r="D22" s="37"/>
      <c r="E22" s="44" t="s">
        <v>16</v>
      </c>
      <c r="F22" s="45" t="s">
        <v>70</v>
      </c>
      <c r="G22" s="20">
        <v>17</v>
      </c>
      <c r="H22" s="20">
        <v>60</v>
      </c>
      <c r="I22" s="20" t="str">
        <f>IF(G22&gt;1,VLOOKUP(G22,[2]katvek!$A$2:$B$86,2,TRUE),"?")</f>
        <v>T2</v>
      </c>
      <c r="J22" s="40" t="e">
        <f xml:space="preserve"> +#REF!</f>
        <v>#REF!</v>
      </c>
      <c r="K22" s="57" t="s">
        <v>43</v>
      </c>
      <c r="L22" s="42" t="s">
        <v>18</v>
      </c>
      <c r="M22" s="8"/>
      <c r="N22" s="20" t="s">
        <v>23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145" s="25" customFormat="1" ht="16.5" customHeight="1" thickBot="1" x14ac:dyDescent="0.3">
      <c r="A23" s="59" t="s">
        <v>71</v>
      </c>
      <c r="B23" s="60" t="s">
        <v>72</v>
      </c>
      <c r="C23" s="20"/>
      <c r="D23" s="37"/>
      <c r="E23" s="44" t="s">
        <v>16</v>
      </c>
      <c r="F23" s="39">
        <v>34677</v>
      </c>
      <c r="G23" s="20">
        <f t="shared" ref="G23:G29" si="0">IF(F23&gt;0,DATEDIF(F23,$M$3,"Y"),"?")</f>
        <v>21</v>
      </c>
      <c r="H23" s="20">
        <v>60</v>
      </c>
      <c r="I23" s="20" t="str">
        <f>IF(G23&gt;1,VLOOKUP(G23,[2]katvek!$A$2:$B$86,2,TRUE),"?")</f>
        <v>J</v>
      </c>
      <c r="J23" s="40" t="e">
        <f xml:space="preserve"> +#REF!</f>
        <v>#REF!</v>
      </c>
      <c r="K23" s="46" t="s">
        <v>22</v>
      </c>
      <c r="L23" s="42" t="s">
        <v>18</v>
      </c>
      <c r="M23" s="8"/>
      <c r="N23" s="20" t="s">
        <v>23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145" s="25" customFormat="1" ht="16.5" customHeight="1" thickBot="1" x14ac:dyDescent="0.3">
      <c r="A24" s="35" t="s">
        <v>73</v>
      </c>
      <c r="B24" s="36" t="s">
        <v>74</v>
      </c>
      <c r="C24" s="20"/>
      <c r="D24" s="37"/>
      <c r="E24" s="38" t="s">
        <v>16</v>
      </c>
      <c r="F24" s="39">
        <v>34119</v>
      </c>
      <c r="G24" s="20">
        <f t="shared" si="0"/>
        <v>23</v>
      </c>
      <c r="H24" s="20">
        <v>60</v>
      </c>
      <c r="I24" s="20" t="str">
        <f>IF(G24&gt;1,VLOOKUP(G24,[7]katvek!$A$2:$B$86,2,TRUE),"?")</f>
        <v>J</v>
      </c>
      <c r="J24" s="40" t="e">
        <f xml:space="preserve"> +#REF!</f>
        <v>#REF!</v>
      </c>
      <c r="K24" s="46" t="s">
        <v>17</v>
      </c>
      <c r="L24" s="42" t="s">
        <v>18</v>
      </c>
      <c r="M24" s="8"/>
      <c r="N24" s="20" t="s">
        <v>67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145" s="25" customFormat="1" ht="16.5" customHeight="1" thickBot="1" x14ac:dyDescent="0.3">
      <c r="A25" s="61" t="s">
        <v>75</v>
      </c>
      <c r="B25" s="62" t="s">
        <v>76</v>
      </c>
      <c r="C25" s="20"/>
      <c r="D25" s="37"/>
      <c r="E25" s="44" t="s">
        <v>16</v>
      </c>
      <c r="F25" s="63">
        <v>31782</v>
      </c>
      <c r="G25" s="20">
        <f t="shared" si="0"/>
        <v>29</v>
      </c>
      <c r="H25" s="20">
        <v>60</v>
      </c>
      <c r="I25" s="20" t="str">
        <f>IF(G25&gt;1,VLOOKUP(G25,[8]katvek!$A$2:$B$86,2,TRUE),"?")</f>
        <v>O</v>
      </c>
      <c r="J25" s="40" t="e">
        <f xml:space="preserve"> +#REF!</f>
        <v>#REF!</v>
      </c>
      <c r="K25" s="46" t="s">
        <v>17</v>
      </c>
      <c r="L25" s="42" t="s">
        <v>18</v>
      </c>
      <c r="M25" s="49"/>
      <c r="N25" s="20" t="s">
        <v>77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145" s="25" customFormat="1" ht="16.5" customHeight="1" thickBot="1" x14ac:dyDescent="0.3">
      <c r="A26" s="35" t="s">
        <v>78</v>
      </c>
      <c r="B26" s="36" t="s">
        <v>79</v>
      </c>
      <c r="C26" s="20"/>
      <c r="D26" s="37"/>
      <c r="E26" s="38" t="s">
        <v>16</v>
      </c>
      <c r="F26" s="39">
        <v>31761</v>
      </c>
      <c r="G26" s="20">
        <f t="shared" si="0"/>
        <v>29</v>
      </c>
      <c r="H26" s="20">
        <v>60</v>
      </c>
      <c r="I26" s="20" t="str">
        <f>IF(G26&gt;1,VLOOKUP(G26,[9]katvek!$A$2:$B$86,2,TRUE),"?")</f>
        <v>O</v>
      </c>
      <c r="J26" s="40" t="e">
        <f xml:space="preserve"> +#REF!</f>
        <v>#REF!</v>
      </c>
      <c r="K26" s="46" t="s">
        <v>17</v>
      </c>
      <c r="L26" s="42" t="s">
        <v>18</v>
      </c>
      <c r="M26" s="8"/>
      <c r="N26" s="20" t="s">
        <v>80</v>
      </c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145" s="25" customFormat="1" ht="16.5" customHeight="1" thickBot="1" x14ac:dyDescent="0.3">
      <c r="A27" s="43" t="s">
        <v>81</v>
      </c>
      <c r="B27" s="19" t="s">
        <v>82</v>
      </c>
      <c r="C27" s="20"/>
      <c r="D27" s="37"/>
      <c r="E27" s="44" t="s">
        <v>16</v>
      </c>
      <c r="F27" s="39">
        <v>27313</v>
      </c>
      <c r="G27" s="20">
        <f t="shared" si="0"/>
        <v>41</v>
      </c>
      <c r="H27" s="20">
        <v>60</v>
      </c>
      <c r="I27" s="20" t="str">
        <f>IF(G27&gt;1,VLOOKUP(G27,[2]katvek!$A$2:$B$86,2,TRUE),"?")</f>
        <v>M1</v>
      </c>
      <c r="J27" s="40" t="e">
        <f xml:space="preserve"> +#REF!</f>
        <v>#REF!</v>
      </c>
      <c r="K27" s="46" t="s">
        <v>22</v>
      </c>
      <c r="L27" s="42" t="s">
        <v>18</v>
      </c>
      <c r="M27" s="8"/>
      <c r="N27" s="20" t="s">
        <v>23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145" s="25" customFormat="1" ht="16.5" customHeight="1" thickBot="1" x14ac:dyDescent="0.3">
      <c r="A28" s="35" t="s">
        <v>83</v>
      </c>
      <c r="B28" s="36" t="s">
        <v>84</v>
      </c>
      <c r="C28" s="20"/>
      <c r="D28" s="37"/>
      <c r="E28" s="38" t="s">
        <v>16</v>
      </c>
      <c r="F28" s="39">
        <v>35795</v>
      </c>
      <c r="G28" s="20">
        <f t="shared" si="0"/>
        <v>18</v>
      </c>
      <c r="H28" s="20">
        <v>67.5</v>
      </c>
      <c r="I28" s="20" t="str">
        <f>IF(G28&gt;1,VLOOKUP(G28,[3]katvek!$A$2:$B$86,2,TRUE),"?")</f>
        <v>T3</v>
      </c>
      <c r="J28" s="40" t="e">
        <f xml:space="preserve"> +#REF!</f>
        <v>#REF!</v>
      </c>
      <c r="K28" s="46" t="s">
        <v>17</v>
      </c>
      <c r="L28" s="42" t="s">
        <v>18</v>
      </c>
      <c r="M28" s="49">
        <f>+M27+1</f>
        <v>1</v>
      </c>
      <c r="N28" s="20" t="s">
        <v>36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145" s="25" customFormat="1" ht="16.5" customHeight="1" thickBot="1" x14ac:dyDescent="0.3">
      <c r="A29" s="35" t="s">
        <v>85</v>
      </c>
      <c r="B29" s="36" t="s">
        <v>86</v>
      </c>
      <c r="C29" s="20"/>
      <c r="D29" s="37"/>
      <c r="E29" s="38" t="s">
        <v>16</v>
      </c>
      <c r="F29" s="39">
        <v>36049</v>
      </c>
      <c r="G29" s="20">
        <f t="shared" si="0"/>
        <v>18</v>
      </c>
      <c r="H29" s="20">
        <v>67.5</v>
      </c>
      <c r="I29" s="20" t="str">
        <f>IF(G29&gt;1,VLOOKUP(G29,[7]katvek!$A$2:$B$86,2,TRUE),"?")</f>
        <v>T3</v>
      </c>
      <c r="J29" s="40" t="e">
        <f xml:space="preserve"> +#REF!</f>
        <v>#REF!</v>
      </c>
      <c r="K29" s="46" t="s">
        <v>17</v>
      </c>
      <c r="L29" s="42" t="s">
        <v>18</v>
      </c>
      <c r="M29" s="8"/>
      <c r="N29" s="20" t="s">
        <v>67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</row>
    <row r="30" spans="1:145" s="25" customFormat="1" ht="16.5" customHeight="1" thickBot="1" x14ac:dyDescent="0.3">
      <c r="A30" s="35" t="s">
        <v>87</v>
      </c>
      <c r="B30" s="36" t="s">
        <v>88</v>
      </c>
      <c r="C30" s="20"/>
      <c r="D30" s="37"/>
      <c r="E30" s="38" t="s">
        <v>16</v>
      </c>
      <c r="F30" s="39" t="s">
        <v>89</v>
      </c>
      <c r="G30" s="20">
        <v>19</v>
      </c>
      <c r="H30" s="20">
        <v>67.5</v>
      </c>
      <c r="I30" s="20" t="str">
        <f>IF(G30&gt;1,VLOOKUP(G30,[2]katvek!$A$2:$B$86,2,TRUE),"?")</f>
        <v>T3</v>
      </c>
      <c r="J30" s="40" t="e">
        <f xml:space="preserve"> +#REF!</f>
        <v>#REF!</v>
      </c>
      <c r="K30" s="46" t="s">
        <v>22</v>
      </c>
      <c r="L30" s="42" t="s">
        <v>18</v>
      </c>
      <c r="M30" s="8"/>
      <c r="N30" s="20" t="s">
        <v>23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</row>
    <row r="31" spans="1:145" s="25" customFormat="1" ht="16.5" customHeight="1" x14ac:dyDescent="0.25">
      <c r="A31" s="35" t="s">
        <v>90</v>
      </c>
      <c r="B31" s="36" t="s">
        <v>91</v>
      </c>
      <c r="C31" s="20"/>
      <c r="D31" s="37"/>
      <c r="E31" s="38" t="s">
        <v>16</v>
      </c>
      <c r="F31" s="39">
        <v>34289</v>
      </c>
      <c r="G31" s="20">
        <f>IF(F31&gt;0,DATEDIF(F31,$M$3,"Y"),"?")</f>
        <v>22</v>
      </c>
      <c r="H31" s="20">
        <v>67.5</v>
      </c>
      <c r="I31" s="20" t="str">
        <f>IF(G31&gt;1,VLOOKUP(G31,[3]katvek!$A$2:$B$86,2,TRUE),"?")</f>
        <v>J</v>
      </c>
      <c r="J31" s="40" t="e">
        <f xml:space="preserve"> +#REF!</f>
        <v>#REF!</v>
      </c>
      <c r="K31" s="46" t="s">
        <v>17</v>
      </c>
      <c r="L31" s="42" t="s">
        <v>18</v>
      </c>
      <c r="M31" s="49">
        <f>+M30+1</f>
        <v>1</v>
      </c>
      <c r="N31" s="20" t="s">
        <v>36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</row>
    <row r="32" spans="1:145" s="25" customFormat="1" ht="16.5" customHeight="1" thickBot="1" x14ac:dyDescent="0.3">
      <c r="A32" s="19" t="s">
        <v>92</v>
      </c>
      <c r="B32" s="19" t="s">
        <v>93</v>
      </c>
      <c r="C32" s="20"/>
      <c r="D32" s="20"/>
      <c r="E32" s="21" t="s">
        <v>16</v>
      </c>
      <c r="F32" s="64" t="s">
        <v>94</v>
      </c>
      <c r="G32" s="20">
        <v>25</v>
      </c>
      <c r="H32" s="20">
        <v>67.5</v>
      </c>
      <c r="I32" s="20" t="s">
        <v>95</v>
      </c>
      <c r="J32" s="20" t="s">
        <v>96</v>
      </c>
      <c r="K32" s="21" t="s">
        <v>97</v>
      </c>
      <c r="L32" s="23" t="s">
        <v>50</v>
      </c>
      <c r="M32" s="65"/>
      <c r="N32" s="20" t="s">
        <v>98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</row>
    <row r="33" spans="1:41" s="25" customFormat="1" ht="16.5" customHeight="1" x14ac:dyDescent="0.25">
      <c r="A33" s="66" t="s">
        <v>99</v>
      </c>
      <c r="B33" s="67" t="s">
        <v>100</v>
      </c>
      <c r="C33" s="52"/>
      <c r="D33" s="53"/>
      <c r="E33" s="68" t="s">
        <v>16</v>
      </c>
      <c r="F33" s="69" t="s">
        <v>101</v>
      </c>
      <c r="G33" s="52">
        <v>33</v>
      </c>
      <c r="H33" s="52">
        <v>67.5</v>
      </c>
      <c r="I33" s="20" t="str">
        <f>IF(G33&gt;1,VLOOKUP(G33,[2]katvek!$A$2:$B$86,2,TRUE),"?")</f>
        <v>O</v>
      </c>
      <c r="J33" s="56" t="e">
        <f xml:space="preserve"> +#REF!</f>
        <v>#REF!</v>
      </c>
      <c r="K33" s="46" t="s">
        <v>22</v>
      </c>
      <c r="L33" s="58" t="s">
        <v>18</v>
      </c>
      <c r="M33" s="8"/>
      <c r="N33" s="20" t="s">
        <v>23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</row>
    <row r="34" spans="1:41" s="25" customFormat="1" ht="16.5" customHeight="1" x14ac:dyDescent="0.25">
      <c r="A34" s="35" t="s">
        <v>102</v>
      </c>
      <c r="B34" s="36" t="s">
        <v>103</v>
      </c>
      <c r="C34" s="20"/>
      <c r="D34" s="37"/>
      <c r="E34" s="38" t="s">
        <v>16</v>
      </c>
      <c r="F34" s="39">
        <v>30180</v>
      </c>
      <c r="G34" s="20">
        <f>IF(F34&gt;0,DATEDIF(F34,$M$3,"Y"),"?")</f>
        <v>34</v>
      </c>
      <c r="H34" s="20">
        <v>67.5</v>
      </c>
      <c r="I34" s="20" t="str">
        <f>IF(G34&gt;1,VLOOKUP(G34,[7]katvek!$A$2:$B$86,2,TRUE),"?")</f>
        <v>O</v>
      </c>
      <c r="J34" s="40" t="e">
        <f xml:space="preserve"> +#REF!</f>
        <v>#REF!</v>
      </c>
      <c r="K34" s="70" t="s">
        <v>17</v>
      </c>
      <c r="L34" s="42" t="s">
        <v>18</v>
      </c>
      <c r="M34" s="8"/>
      <c r="N34" s="20" t="s">
        <v>67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</row>
    <row r="35" spans="1:41" s="25" customFormat="1" ht="16.5" customHeight="1" x14ac:dyDescent="0.25">
      <c r="A35" s="43" t="s">
        <v>104</v>
      </c>
      <c r="B35" s="19" t="s">
        <v>105</v>
      </c>
      <c r="C35" s="20"/>
      <c r="D35" s="37"/>
      <c r="E35" s="44" t="s">
        <v>16</v>
      </c>
      <c r="F35" s="39">
        <v>29841</v>
      </c>
      <c r="G35" s="20">
        <f>IF(F35&gt;0,DATEDIF(F35,$M$3,"Y"),"?")</f>
        <v>35</v>
      </c>
      <c r="H35" s="20">
        <v>67.5</v>
      </c>
      <c r="I35" s="20" t="str">
        <f>IF(G35&gt;1,VLOOKUP(G35,[2]katvek!$A$2:$B$86,2,TRUE),"?")</f>
        <v>O</v>
      </c>
      <c r="J35" s="40" t="e">
        <f xml:space="preserve"> +#REF!</f>
        <v>#REF!</v>
      </c>
      <c r="K35" s="70" t="s">
        <v>22</v>
      </c>
      <c r="L35" s="42" t="s">
        <v>18</v>
      </c>
      <c r="M35" s="8"/>
      <c r="N35" s="20" t="s">
        <v>23</v>
      </c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</row>
    <row r="36" spans="1:41" s="25" customFormat="1" ht="16.5" customHeight="1" x14ac:dyDescent="0.25">
      <c r="A36" s="43" t="s">
        <v>106</v>
      </c>
      <c r="B36" s="19" t="s">
        <v>55</v>
      </c>
      <c r="C36" s="20"/>
      <c r="D36" s="37"/>
      <c r="E36" s="44" t="s">
        <v>16</v>
      </c>
      <c r="F36" s="45" t="s">
        <v>107</v>
      </c>
      <c r="G36" s="20">
        <v>38</v>
      </c>
      <c r="H36" s="20">
        <v>67.5</v>
      </c>
      <c r="I36" s="20" t="str">
        <f>IF(G36&gt;1,VLOOKUP(G36,[2]katvek!$A$2:$B$86,2,TRUE),"?")</f>
        <v>O</v>
      </c>
      <c r="J36" s="40" t="e">
        <f xml:space="preserve"> +#REF!</f>
        <v>#REF!</v>
      </c>
      <c r="K36" s="70" t="s">
        <v>22</v>
      </c>
      <c r="L36" s="42" t="s">
        <v>18</v>
      </c>
      <c r="M36" s="8"/>
      <c r="N36" s="20" t="s">
        <v>23</v>
      </c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</row>
    <row r="37" spans="1:41" s="25" customFormat="1" ht="16.5" customHeight="1" x14ac:dyDescent="0.25">
      <c r="A37" s="35" t="s">
        <v>108</v>
      </c>
      <c r="B37" s="36" t="s">
        <v>109</v>
      </c>
      <c r="C37" s="20"/>
      <c r="D37" s="37"/>
      <c r="E37" s="38" t="s">
        <v>16</v>
      </c>
      <c r="F37" s="39">
        <v>25923</v>
      </c>
      <c r="G37" s="20">
        <v>45</v>
      </c>
      <c r="H37" s="20">
        <v>67.5</v>
      </c>
      <c r="I37" s="20" t="str">
        <f>IF(G37&gt;1,VLOOKUP(G37,[3]katvek!$A$2:$B$86,2,TRUE),"?")</f>
        <v>M2</v>
      </c>
      <c r="J37" s="40" t="e">
        <f xml:space="preserve"> +#REF!</f>
        <v>#REF!</v>
      </c>
      <c r="K37" s="70" t="s">
        <v>17</v>
      </c>
      <c r="L37" s="42" t="s">
        <v>18</v>
      </c>
      <c r="M37" s="49">
        <f>+M36+1</f>
        <v>1</v>
      </c>
      <c r="N37" s="20" t="s">
        <v>36</v>
      </c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</row>
    <row r="38" spans="1:41" s="25" customFormat="1" ht="16.5" customHeight="1" x14ac:dyDescent="0.25">
      <c r="A38" s="35" t="s">
        <v>110</v>
      </c>
      <c r="B38" s="36" t="s">
        <v>111</v>
      </c>
      <c r="C38" s="20"/>
      <c r="D38" s="37"/>
      <c r="E38" s="38" t="s">
        <v>16</v>
      </c>
      <c r="F38" s="39">
        <v>35529</v>
      </c>
      <c r="G38" s="20">
        <v>19</v>
      </c>
      <c r="H38" s="20">
        <v>75</v>
      </c>
      <c r="I38" s="20" t="s">
        <v>112</v>
      </c>
      <c r="J38" s="40" t="s">
        <v>27</v>
      </c>
      <c r="K38" s="71" t="s">
        <v>17</v>
      </c>
      <c r="L38" s="42" t="s">
        <v>18</v>
      </c>
      <c r="M38" s="8"/>
      <c r="N38" s="20" t="s">
        <v>28</v>
      </c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</row>
    <row r="39" spans="1:41" s="25" customFormat="1" ht="16.5" customHeight="1" x14ac:dyDescent="0.25">
      <c r="A39" s="35" t="s">
        <v>113</v>
      </c>
      <c r="B39" s="36" t="s">
        <v>114</v>
      </c>
      <c r="C39" s="20"/>
      <c r="D39" s="37"/>
      <c r="E39" s="38" t="s">
        <v>16</v>
      </c>
      <c r="F39" s="39">
        <v>34543</v>
      </c>
      <c r="G39" s="20">
        <f>IF(F39&gt;0,DATEDIF(F39,$M$3,"Y"),"?")</f>
        <v>22</v>
      </c>
      <c r="H39" s="20">
        <v>75</v>
      </c>
      <c r="I39" s="20" t="str">
        <f>IF(G39&gt;1,VLOOKUP(G39,[7]katvek!$A$2:$B$86,2,TRUE),"?")</f>
        <v>J</v>
      </c>
      <c r="J39" s="40" t="e">
        <f xml:space="preserve"> +#REF!</f>
        <v>#REF!</v>
      </c>
      <c r="K39" s="70" t="s">
        <v>17</v>
      </c>
      <c r="L39" s="42" t="s">
        <v>18</v>
      </c>
      <c r="M39" s="8"/>
      <c r="N39" s="20" t="s">
        <v>67</v>
      </c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</row>
    <row r="40" spans="1:41" s="25" customFormat="1" ht="16.5" customHeight="1" x14ac:dyDescent="0.25">
      <c r="A40" s="72" t="s">
        <v>117</v>
      </c>
      <c r="B40" s="36" t="s">
        <v>337</v>
      </c>
      <c r="C40" s="20"/>
      <c r="D40" s="37"/>
      <c r="E40" s="38" t="s">
        <v>16</v>
      </c>
      <c r="F40" s="48">
        <v>22539</v>
      </c>
      <c r="G40" s="20">
        <v>55</v>
      </c>
      <c r="H40" s="20">
        <v>75</v>
      </c>
      <c r="I40" s="20" t="s">
        <v>187</v>
      </c>
      <c r="J40" s="40" t="e">
        <f xml:space="preserve"> +#REF!</f>
        <v>#REF!</v>
      </c>
      <c r="K40" s="70" t="s">
        <v>17</v>
      </c>
      <c r="L40" s="42" t="s">
        <v>50</v>
      </c>
      <c r="M40" s="49"/>
      <c r="N40" s="20" t="s">
        <v>64</v>
      </c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</row>
    <row r="41" spans="1:41" s="25" customFormat="1" ht="16.5" customHeight="1" x14ac:dyDescent="0.25">
      <c r="A41" s="35" t="s">
        <v>119</v>
      </c>
      <c r="B41" s="36" t="s">
        <v>120</v>
      </c>
      <c r="C41" s="20"/>
      <c r="D41" s="37"/>
      <c r="E41" s="38" t="s">
        <v>16</v>
      </c>
      <c r="F41" s="39">
        <v>21023</v>
      </c>
      <c r="G41" s="20">
        <f>IF(F41&gt;0,DATEDIF(F41,$M$3,"Y"),"?")</f>
        <v>59</v>
      </c>
      <c r="H41" s="20">
        <v>75</v>
      </c>
      <c r="I41" s="20" t="str">
        <f>IF(G41&gt;1,VLOOKUP(G41,[9]katvek!$A$2:$B$86,2,TRUE),"?")</f>
        <v>M4</v>
      </c>
      <c r="J41" s="40" t="e">
        <f xml:space="preserve"> +#REF!</f>
        <v>#REF!</v>
      </c>
      <c r="K41" s="70" t="s">
        <v>17</v>
      </c>
      <c r="L41" s="42" t="s">
        <v>18</v>
      </c>
      <c r="M41" s="8"/>
      <c r="N41" s="20" t="s">
        <v>80</v>
      </c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</row>
    <row r="42" spans="1:41" s="25" customFormat="1" ht="16.5" customHeight="1" x14ac:dyDescent="0.25">
      <c r="A42" s="35" t="s">
        <v>121</v>
      </c>
      <c r="B42" s="36" t="s">
        <v>122</v>
      </c>
      <c r="C42" s="20"/>
      <c r="D42" s="37"/>
      <c r="E42" s="38" t="s">
        <v>16</v>
      </c>
      <c r="F42" s="39">
        <v>29710</v>
      </c>
      <c r="G42" s="20">
        <f>IF(F42&gt;0,DATEDIF(F42,$M$3,"Y"),"?")</f>
        <v>35</v>
      </c>
      <c r="H42" s="20">
        <v>82.5</v>
      </c>
      <c r="I42" s="20" t="str">
        <f>IF(G42&gt;1,VLOOKUP(G42,[9]katvek!$A$2:$B$86,2,TRUE),"?")</f>
        <v>O</v>
      </c>
      <c r="J42" s="40" t="e">
        <f xml:space="preserve"> +#REF!</f>
        <v>#REF!</v>
      </c>
      <c r="K42" s="70" t="s">
        <v>17</v>
      </c>
      <c r="L42" s="42" t="s">
        <v>18</v>
      </c>
      <c r="M42" s="8"/>
      <c r="N42" s="20" t="s">
        <v>80</v>
      </c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</row>
    <row r="43" spans="1:41" s="25" customFormat="1" ht="16.5" customHeight="1" x14ac:dyDescent="0.25">
      <c r="A43" s="43" t="s">
        <v>123</v>
      </c>
      <c r="B43" s="19" t="s">
        <v>124</v>
      </c>
      <c r="C43" s="20"/>
      <c r="D43" s="37"/>
      <c r="E43" s="44" t="s">
        <v>16</v>
      </c>
      <c r="F43" s="39">
        <v>30735</v>
      </c>
      <c r="G43" s="20">
        <f>IF(F43&gt;0,DATEDIF(F43,$M$3,"Y"),"?")</f>
        <v>32</v>
      </c>
      <c r="H43" s="21" t="s">
        <v>125</v>
      </c>
      <c r="I43" s="20" t="str">
        <f>IF(G43&gt;1,VLOOKUP(G43,[4]katvek!$A$2:$B$86,2,TRUE),"?")</f>
        <v>O</v>
      </c>
      <c r="J43" s="40" t="e">
        <f xml:space="preserve"> +#REF!</f>
        <v>#REF!</v>
      </c>
      <c r="K43" s="71" t="s">
        <v>17</v>
      </c>
      <c r="L43" s="42" t="s">
        <v>18</v>
      </c>
      <c r="M43" s="8"/>
      <c r="N43" s="20" t="s">
        <v>46</v>
      </c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</row>
    <row r="44" spans="1:41" s="25" customFormat="1" ht="16.5" customHeight="1" x14ac:dyDescent="0.25">
      <c r="A44" s="35" t="s">
        <v>115</v>
      </c>
      <c r="B44" s="36" t="s">
        <v>116</v>
      </c>
      <c r="C44" s="20"/>
      <c r="D44" s="37"/>
      <c r="E44" s="38" t="s">
        <v>16</v>
      </c>
      <c r="F44" s="39">
        <v>26194</v>
      </c>
      <c r="G44" s="20">
        <f>IF(F44&gt;0,DATEDIF(F44,$M$3,"Y"),"?")</f>
        <v>45</v>
      </c>
      <c r="H44" s="20">
        <v>82.5</v>
      </c>
      <c r="I44" s="20" t="str">
        <f>IF(G44&gt;1,VLOOKUP(G44,[6]katvek!$A$2:$B$86,2,TRUE),"?")</f>
        <v>M2</v>
      </c>
      <c r="J44" s="40" t="e">
        <f xml:space="preserve"> +#REF!</f>
        <v>#REF!</v>
      </c>
      <c r="K44" s="70" t="s">
        <v>17</v>
      </c>
      <c r="L44" s="42" t="s">
        <v>50</v>
      </c>
      <c r="M44" s="49"/>
      <c r="N44" s="20" t="s">
        <v>64</v>
      </c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</row>
    <row r="45" spans="1:41" s="25" customFormat="1" ht="16.5" customHeight="1" x14ac:dyDescent="0.25">
      <c r="A45" s="35" t="s">
        <v>126</v>
      </c>
      <c r="B45" s="36" t="s">
        <v>127</v>
      </c>
      <c r="C45" s="20"/>
      <c r="D45" s="37"/>
      <c r="E45" s="38" t="s">
        <v>16</v>
      </c>
      <c r="F45" s="39">
        <v>31238</v>
      </c>
      <c r="G45" s="20">
        <f>IF(F45&gt;0,DATEDIF(F45,$M$3,"Y"),"?")</f>
        <v>31</v>
      </c>
      <c r="H45" s="20">
        <v>90</v>
      </c>
      <c r="I45" s="20" t="str">
        <f>IF(G45&gt;1,VLOOKUP(G45,[6]katvek!$A$2:$B$86,2,TRUE),"?")</f>
        <v>O</v>
      </c>
      <c r="J45" s="40" t="e">
        <f xml:space="preserve"> +#REF!</f>
        <v>#REF!</v>
      </c>
      <c r="K45" s="70" t="s">
        <v>17</v>
      </c>
      <c r="L45" s="42" t="s">
        <v>50</v>
      </c>
      <c r="M45" s="49"/>
      <c r="N45" s="20" t="s">
        <v>64</v>
      </c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</row>
    <row r="46" spans="1:41" s="25" customFormat="1" ht="16.5" customHeight="1" x14ac:dyDescent="0.25">
      <c r="A46" s="73" t="s">
        <v>128</v>
      </c>
      <c r="B46" s="74" t="s">
        <v>129</v>
      </c>
      <c r="C46" s="65"/>
      <c r="D46" s="75"/>
      <c r="E46" s="76" t="s">
        <v>16</v>
      </c>
      <c r="F46" s="77">
        <v>29473</v>
      </c>
      <c r="G46" s="78">
        <v>36</v>
      </c>
      <c r="H46" s="78">
        <v>90</v>
      </c>
      <c r="I46" s="78" t="s">
        <v>95</v>
      </c>
      <c r="J46" s="79"/>
      <c r="K46" s="70" t="s">
        <v>17</v>
      </c>
      <c r="L46" s="37" t="s">
        <v>18</v>
      </c>
      <c r="M46" s="8"/>
      <c r="N46" s="20" t="s">
        <v>130</v>
      </c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</row>
    <row r="47" spans="1:41" s="25" customFormat="1" ht="21" customHeight="1" x14ac:dyDescent="0.25">
      <c r="A47" s="80"/>
      <c r="B47" s="80"/>
      <c r="C47" s="8"/>
      <c r="D47" s="8"/>
      <c r="E47" s="81"/>
      <c r="F47" s="82"/>
      <c r="G47" s="81"/>
      <c r="H47" s="81"/>
      <c r="I47" s="81"/>
      <c r="J47" s="81"/>
      <c r="K47" s="49"/>
      <c r="L47" s="49"/>
      <c r="M47" s="8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</row>
    <row r="48" spans="1:41" ht="21" x14ac:dyDescent="0.35">
      <c r="A48" s="83" t="s">
        <v>131</v>
      </c>
    </row>
    <row r="49" spans="1:145" s="25" customFormat="1" ht="16.5" customHeight="1" x14ac:dyDescent="0.25">
      <c r="A49" s="35" t="s">
        <v>132</v>
      </c>
      <c r="B49" s="36" t="s">
        <v>133</v>
      </c>
      <c r="C49" s="20"/>
      <c r="D49" s="37"/>
      <c r="E49" s="38" t="s">
        <v>134</v>
      </c>
      <c r="F49" s="39">
        <v>37472</v>
      </c>
      <c r="G49" s="20">
        <f>IF(F49&gt;0,DATEDIF(F49,$M$3,"Y"),"?")</f>
        <v>14</v>
      </c>
      <c r="H49" s="20">
        <v>56</v>
      </c>
      <c r="I49" s="20" t="str">
        <f>IF(G49&gt;1,VLOOKUP(G49,[3]katvek!$A$2:$B$86,2,TRUE),"?")</f>
        <v>T1</v>
      </c>
      <c r="J49" s="40" t="e">
        <f xml:space="preserve"> +#REF!</f>
        <v>#REF!</v>
      </c>
      <c r="K49" s="70" t="s">
        <v>17</v>
      </c>
      <c r="L49" s="42" t="s">
        <v>18</v>
      </c>
      <c r="M49" s="49">
        <f>+M48+1</f>
        <v>1</v>
      </c>
      <c r="N49" s="20" t="s">
        <v>36</v>
      </c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</row>
    <row r="50" spans="1:145" s="25" customFormat="1" ht="16.5" customHeight="1" x14ac:dyDescent="0.25">
      <c r="A50" s="35" t="s">
        <v>135</v>
      </c>
      <c r="B50" s="36" t="s">
        <v>136</v>
      </c>
      <c r="C50" s="20"/>
      <c r="D50" s="37"/>
      <c r="E50" s="38" t="s">
        <v>134</v>
      </c>
      <c r="F50" s="39">
        <v>29090</v>
      </c>
      <c r="G50" s="20">
        <v>37</v>
      </c>
      <c r="H50" s="20">
        <v>56</v>
      </c>
      <c r="I50" s="20" t="s">
        <v>95</v>
      </c>
      <c r="J50" s="40" t="s">
        <v>49</v>
      </c>
      <c r="K50" s="70" t="s">
        <v>17</v>
      </c>
      <c r="L50" s="42" t="s">
        <v>50</v>
      </c>
      <c r="M50" s="8"/>
      <c r="N50" s="20" t="s">
        <v>49</v>
      </c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</row>
    <row r="51" spans="1:145" s="25" customFormat="1" ht="16.5" customHeight="1" thickBot="1" x14ac:dyDescent="0.3">
      <c r="A51" s="43" t="s">
        <v>137</v>
      </c>
      <c r="B51" s="19" t="s">
        <v>138</v>
      </c>
      <c r="C51" s="20"/>
      <c r="D51" s="37"/>
      <c r="E51" s="38" t="s">
        <v>134</v>
      </c>
      <c r="F51" s="39">
        <v>34536</v>
      </c>
      <c r="G51" s="20">
        <v>22</v>
      </c>
      <c r="H51" s="20">
        <v>60</v>
      </c>
      <c r="I51" s="20" t="s">
        <v>26</v>
      </c>
      <c r="J51" s="40" t="s">
        <v>139</v>
      </c>
      <c r="K51" s="71" t="s">
        <v>22</v>
      </c>
      <c r="L51" s="42" t="s">
        <v>18</v>
      </c>
      <c r="M51" s="8"/>
      <c r="N51" s="20" t="s">
        <v>139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</row>
    <row r="52" spans="1:145" s="25" customFormat="1" ht="16.5" customHeight="1" x14ac:dyDescent="0.25">
      <c r="A52" s="84" t="s">
        <v>140</v>
      </c>
      <c r="B52" s="85" t="s">
        <v>141</v>
      </c>
      <c r="C52" s="86"/>
      <c r="D52" s="87"/>
      <c r="E52" s="88" t="s">
        <v>134</v>
      </c>
      <c r="F52" s="89">
        <v>33983</v>
      </c>
      <c r="G52" s="86">
        <v>23</v>
      </c>
      <c r="H52" s="86">
        <v>60</v>
      </c>
      <c r="I52" s="90" t="s">
        <v>26</v>
      </c>
      <c r="J52" s="91" t="s">
        <v>27</v>
      </c>
      <c r="K52" s="92" t="s">
        <v>17</v>
      </c>
      <c r="L52" s="93" t="s">
        <v>18</v>
      </c>
      <c r="M52" s="8"/>
      <c r="N52" s="90" t="s">
        <v>28</v>
      </c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145" s="25" customFormat="1" ht="16.5" customHeight="1" x14ac:dyDescent="0.25">
      <c r="A53" s="19" t="s">
        <v>142</v>
      </c>
      <c r="B53" s="19" t="s">
        <v>143</v>
      </c>
      <c r="C53" s="20"/>
      <c r="D53" s="20"/>
      <c r="E53" s="21" t="s">
        <v>134</v>
      </c>
      <c r="F53" s="22">
        <v>33424</v>
      </c>
      <c r="G53" s="20">
        <f>IF(F53&gt;0,DATEDIF(F53,$M$3,"Y"),"?")</f>
        <v>25</v>
      </c>
      <c r="H53" s="20">
        <v>60</v>
      </c>
      <c r="I53" s="20" t="str">
        <f>IF(G53&gt;1,VLOOKUP(G53,[2]katvek!$A$2:$B$86,2,TRUE),"?")</f>
        <v>O</v>
      </c>
      <c r="J53" s="20" t="e">
        <f xml:space="preserve"> +#REF!</f>
        <v>#REF!</v>
      </c>
      <c r="K53" s="20" t="s">
        <v>22</v>
      </c>
      <c r="L53" s="23" t="s">
        <v>18</v>
      </c>
      <c r="M53" s="65"/>
      <c r="N53" s="20" t="s">
        <v>23</v>
      </c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145" s="25" customFormat="1" ht="16.5" customHeight="1" x14ac:dyDescent="0.25">
      <c r="A54" s="19" t="s">
        <v>144</v>
      </c>
      <c r="B54" s="19" t="s">
        <v>145</v>
      </c>
      <c r="C54" s="20"/>
      <c r="D54" s="20"/>
      <c r="E54" s="21" t="s">
        <v>134</v>
      </c>
      <c r="F54" s="22">
        <v>28154</v>
      </c>
      <c r="G54" s="20">
        <v>39</v>
      </c>
      <c r="H54" s="20">
        <v>60</v>
      </c>
      <c r="I54" s="20" t="s">
        <v>95</v>
      </c>
      <c r="J54" s="20" t="s">
        <v>27</v>
      </c>
      <c r="K54" s="21" t="s">
        <v>17</v>
      </c>
      <c r="L54" s="23" t="s">
        <v>18</v>
      </c>
      <c r="M54" s="65"/>
      <c r="N54" s="20" t="s">
        <v>28</v>
      </c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145" s="25" customFormat="1" ht="16.5" customHeight="1" x14ac:dyDescent="0.25">
      <c r="A55" s="19" t="s">
        <v>144</v>
      </c>
      <c r="B55" s="19" t="s">
        <v>146</v>
      </c>
      <c r="C55" s="20"/>
      <c r="D55" s="20"/>
      <c r="E55" s="21" t="s">
        <v>134</v>
      </c>
      <c r="F55" s="22">
        <v>28154</v>
      </c>
      <c r="G55" s="20">
        <v>39</v>
      </c>
      <c r="H55" s="20">
        <v>60</v>
      </c>
      <c r="I55" s="20" t="s">
        <v>95</v>
      </c>
      <c r="J55" s="20" t="s">
        <v>27</v>
      </c>
      <c r="K55" s="21" t="s">
        <v>17</v>
      </c>
      <c r="L55" s="23" t="s">
        <v>18</v>
      </c>
      <c r="M55" s="65"/>
      <c r="N55" s="20" t="s">
        <v>28</v>
      </c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145" s="25" customFormat="1" ht="16.5" customHeight="1" x14ac:dyDescent="0.25">
      <c r="A56" s="19" t="s">
        <v>147</v>
      </c>
      <c r="B56" s="19" t="s">
        <v>148</v>
      </c>
      <c r="C56" s="20"/>
      <c r="D56" s="20"/>
      <c r="E56" s="21" t="s">
        <v>134</v>
      </c>
      <c r="F56" s="22">
        <v>23285</v>
      </c>
      <c r="G56" s="20">
        <f>IF(F56&gt;0,DATEDIF(F56,$M$3,"Y"),"?")</f>
        <v>52</v>
      </c>
      <c r="H56" s="20">
        <v>60</v>
      </c>
      <c r="I56" s="20" t="str">
        <f>IF(G56&gt;1,VLOOKUP(G56,[1]katvek!$A$2:$B$86,2,TRUE),"?")</f>
        <v>M3</v>
      </c>
      <c r="J56" s="20" t="e">
        <f xml:space="preserve"> +#REF!</f>
        <v>#REF!</v>
      </c>
      <c r="K56" s="21" t="s">
        <v>17</v>
      </c>
      <c r="L56" s="23" t="s">
        <v>18</v>
      </c>
      <c r="M56" s="20"/>
      <c r="N56" s="20" t="s">
        <v>19</v>
      </c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145" s="25" customFormat="1" ht="16.5" customHeight="1" x14ac:dyDescent="0.25">
      <c r="A57" s="36" t="s">
        <v>149</v>
      </c>
      <c r="B57" s="36" t="s">
        <v>150</v>
      </c>
      <c r="C57" s="20"/>
      <c r="D57" s="20"/>
      <c r="E57" s="20" t="s">
        <v>134</v>
      </c>
      <c r="F57" s="22">
        <v>37577</v>
      </c>
      <c r="G57" s="20">
        <f>IF(F57&gt;0,DATEDIF(F57,$M$3,"Y"),"?")</f>
        <v>13</v>
      </c>
      <c r="H57" s="20">
        <v>67.5</v>
      </c>
      <c r="I57" s="20" t="str">
        <f>IF(G57&gt;1,VLOOKUP(G57,[3]katvek!$A$2:$B$86,2,TRUE),"?")</f>
        <v>T1</v>
      </c>
      <c r="J57" s="20" t="e">
        <f xml:space="preserve"> +#REF!</f>
        <v>#REF!</v>
      </c>
      <c r="K57" s="20" t="s">
        <v>17</v>
      </c>
      <c r="L57" s="23" t="s">
        <v>18</v>
      </c>
      <c r="M57" s="20">
        <f>+M56+1</f>
        <v>1</v>
      </c>
      <c r="N57" s="20" t="s">
        <v>36</v>
      </c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145" s="25" customFormat="1" ht="16.5" customHeight="1" x14ac:dyDescent="0.25">
      <c r="A58" s="36" t="s">
        <v>151</v>
      </c>
      <c r="B58" s="36" t="s">
        <v>152</v>
      </c>
      <c r="C58" s="20"/>
      <c r="D58" s="20"/>
      <c r="E58" s="20" t="s">
        <v>134</v>
      </c>
      <c r="F58" s="22">
        <v>36804</v>
      </c>
      <c r="G58" s="20">
        <f>IF(F58&gt;0,DATEDIF(F58,$M$3,"Y"),"?")</f>
        <v>15</v>
      </c>
      <c r="H58" s="20">
        <v>67.5</v>
      </c>
      <c r="I58" s="20" t="str">
        <f>IF(G58&gt;1,VLOOKUP(G58,[3]katvek!$A$2:$B$86,2,TRUE),"?")</f>
        <v>T1</v>
      </c>
      <c r="J58" s="20" t="e">
        <f xml:space="preserve"> +#REF!</f>
        <v>#REF!</v>
      </c>
      <c r="K58" s="20" t="s">
        <v>17</v>
      </c>
      <c r="L58" s="23" t="s">
        <v>18</v>
      </c>
      <c r="M58" s="20">
        <f>+M57+1</f>
        <v>2</v>
      </c>
      <c r="N58" s="20" t="s">
        <v>36</v>
      </c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145" ht="16.5" customHeight="1" x14ac:dyDescent="0.25">
      <c r="A59" s="19" t="s">
        <v>153</v>
      </c>
      <c r="B59" s="19" t="s">
        <v>154</v>
      </c>
      <c r="C59" s="20"/>
      <c r="D59" s="20"/>
      <c r="E59" s="21" t="s">
        <v>134</v>
      </c>
      <c r="F59" s="22">
        <v>34924</v>
      </c>
      <c r="G59" s="20">
        <f>IF(F59&gt;0,DATEDIF(F59,$M$3,"Y"),"?")</f>
        <v>21</v>
      </c>
      <c r="H59" s="21" t="s">
        <v>155</v>
      </c>
      <c r="I59" s="20" t="str">
        <f>IF(G59&gt;1,VLOOKUP(G59,[4]katvek!$A$2:$B$86,2,TRUE),"?")</f>
        <v>J</v>
      </c>
      <c r="J59" s="20" t="e">
        <f xml:space="preserve"> +#REF!</f>
        <v>#REF!</v>
      </c>
      <c r="K59" s="21" t="s">
        <v>17</v>
      </c>
      <c r="L59" s="23" t="s">
        <v>18</v>
      </c>
      <c r="M59" s="65"/>
      <c r="N59" s="20" t="s">
        <v>46</v>
      </c>
    </row>
    <row r="60" spans="1:145" s="25" customFormat="1" ht="16.5" customHeight="1" x14ac:dyDescent="0.25">
      <c r="A60" s="94" t="s">
        <v>156</v>
      </c>
      <c r="B60" s="36" t="s">
        <v>157</v>
      </c>
      <c r="C60" s="20"/>
      <c r="D60" s="20"/>
      <c r="E60" s="20" t="s">
        <v>134</v>
      </c>
      <c r="F60" s="95">
        <v>34434</v>
      </c>
      <c r="G60" s="20">
        <v>22</v>
      </c>
      <c r="H60" s="20">
        <v>67.5</v>
      </c>
      <c r="I60" s="20" t="s">
        <v>26</v>
      </c>
      <c r="J60" s="20" t="s">
        <v>158</v>
      </c>
      <c r="K60" s="20" t="s">
        <v>17</v>
      </c>
      <c r="L60" s="23" t="s">
        <v>18</v>
      </c>
      <c r="M60" s="20"/>
      <c r="N60" s="20" t="s">
        <v>159</v>
      </c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145" s="25" customFormat="1" ht="16.5" customHeight="1" x14ac:dyDescent="0.25">
      <c r="A61" s="19" t="s">
        <v>160</v>
      </c>
      <c r="B61" s="19" t="s">
        <v>161</v>
      </c>
      <c r="C61" s="20"/>
      <c r="D61" s="20"/>
      <c r="E61" s="21" t="s">
        <v>134</v>
      </c>
      <c r="F61" s="22">
        <v>27714</v>
      </c>
      <c r="G61" s="20">
        <f>IF(F61&gt;0,DATEDIF(F61,$M$3,"Y"),"?")</f>
        <v>40</v>
      </c>
      <c r="H61" s="20">
        <v>67.5</v>
      </c>
      <c r="I61" s="20" t="str">
        <f>IF(G61&gt;1,VLOOKUP(G61,[8]katvek!$A$2:$B$86,2,TRUE),"?")</f>
        <v>M1</v>
      </c>
      <c r="J61" s="20" t="e">
        <f xml:space="preserve"> +#REF!</f>
        <v>#REF!</v>
      </c>
      <c r="K61" s="20" t="s">
        <v>17</v>
      </c>
      <c r="L61" s="23" t="s">
        <v>18</v>
      </c>
      <c r="M61" s="20"/>
      <c r="N61" s="20" t="s">
        <v>77</v>
      </c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</row>
    <row r="62" spans="1:145" s="25" customFormat="1" ht="16.5" customHeight="1" x14ac:dyDescent="0.25">
      <c r="A62" s="19" t="s">
        <v>162</v>
      </c>
      <c r="B62" s="19" t="s">
        <v>163</v>
      </c>
      <c r="C62" s="20"/>
      <c r="D62" s="20"/>
      <c r="E62" s="21" t="s">
        <v>134</v>
      </c>
      <c r="F62" s="22">
        <v>13686</v>
      </c>
      <c r="G62" s="20">
        <f>IF(F62&gt;0,DATEDIF(F62,$M$3,"Y"),"?")</f>
        <v>79</v>
      </c>
      <c r="H62" s="20">
        <v>67.5</v>
      </c>
      <c r="I62" s="20" t="str">
        <f>IF(G62&gt;1,VLOOKUP(G62,[1]katvek!$A$2:$B$86,2,TRUE),"?")</f>
        <v>M8</v>
      </c>
      <c r="J62" s="20" t="e">
        <f xml:space="preserve"> +#REF!</f>
        <v>#REF!</v>
      </c>
      <c r="K62" s="21" t="s">
        <v>17</v>
      </c>
      <c r="L62" s="23" t="s">
        <v>18</v>
      </c>
      <c r="M62" s="20"/>
      <c r="N62" s="20" t="s">
        <v>19</v>
      </c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</row>
    <row r="63" spans="1:145" s="25" customFormat="1" ht="16.5" customHeight="1" x14ac:dyDescent="0.25">
      <c r="A63" s="36" t="s">
        <v>164</v>
      </c>
      <c r="B63" s="36" t="s">
        <v>165</v>
      </c>
      <c r="C63" s="20"/>
      <c r="D63" s="20"/>
      <c r="E63" s="20" t="s">
        <v>134</v>
      </c>
      <c r="F63" s="22">
        <v>37535</v>
      </c>
      <c r="G63" s="20">
        <f>IF(F63&gt;0,DATEDIF(F63,$M$3,"Y"),"?")</f>
        <v>13</v>
      </c>
      <c r="H63" s="20">
        <v>75</v>
      </c>
      <c r="I63" s="20" t="str">
        <f>IF(G63&gt;1,VLOOKUP(G63,[3]katvek!$A$2:$B$86,2,TRUE),"?")</f>
        <v>T1</v>
      </c>
      <c r="J63" s="20" t="e">
        <f xml:space="preserve"> +#REF!</f>
        <v>#REF!</v>
      </c>
      <c r="K63" s="20" t="s">
        <v>17</v>
      </c>
      <c r="L63" s="23" t="s">
        <v>18</v>
      </c>
      <c r="M63" s="20">
        <f>+M62+1</f>
        <v>1</v>
      </c>
      <c r="N63" s="20" t="s">
        <v>36</v>
      </c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</row>
    <row r="64" spans="1:145" s="25" customFormat="1" ht="16.5" customHeight="1" x14ac:dyDescent="0.25">
      <c r="A64" s="36" t="s">
        <v>166</v>
      </c>
      <c r="B64" s="36" t="s">
        <v>167</v>
      </c>
      <c r="C64" s="20"/>
      <c r="D64" s="20"/>
      <c r="E64" s="20" t="s">
        <v>134</v>
      </c>
      <c r="F64" s="22">
        <v>34275</v>
      </c>
      <c r="G64" s="20">
        <v>22</v>
      </c>
      <c r="H64" s="20">
        <v>75</v>
      </c>
      <c r="I64" s="20" t="s">
        <v>26</v>
      </c>
      <c r="J64" s="20" t="s">
        <v>168</v>
      </c>
      <c r="K64" s="20" t="s">
        <v>17</v>
      </c>
      <c r="L64" s="23" t="s">
        <v>18</v>
      </c>
      <c r="M64" s="65"/>
      <c r="N64" s="20" t="s">
        <v>169</v>
      </c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</row>
    <row r="65" spans="1:145" s="25" customFormat="1" ht="16.5" customHeight="1" x14ac:dyDescent="0.25">
      <c r="A65" s="36" t="s">
        <v>170</v>
      </c>
      <c r="B65" s="36" t="s">
        <v>171</v>
      </c>
      <c r="C65" s="20"/>
      <c r="D65" s="20"/>
      <c r="E65" s="20" t="s">
        <v>134</v>
      </c>
      <c r="F65" s="22">
        <v>33336</v>
      </c>
      <c r="G65" s="20">
        <v>25</v>
      </c>
      <c r="H65" s="20">
        <v>75</v>
      </c>
      <c r="I65" s="20" t="s">
        <v>95</v>
      </c>
      <c r="J65" s="20" t="s">
        <v>158</v>
      </c>
      <c r="K65" s="20" t="s">
        <v>17</v>
      </c>
      <c r="L65" s="23" t="s">
        <v>18</v>
      </c>
      <c r="M65" s="20"/>
      <c r="N65" s="20" t="s">
        <v>159</v>
      </c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</row>
    <row r="66" spans="1:145" s="25" customFormat="1" ht="16.5" customHeight="1" x14ac:dyDescent="0.25">
      <c r="A66" s="36" t="s">
        <v>172</v>
      </c>
      <c r="B66" s="36" t="s">
        <v>173</v>
      </c>
      <c r="C66" s="20"/>
      <c r="D66" s="20"/>
      <c r="E66" s="20" t="s">
        <v>134</v>
      </c>
      <c r="F66" s="22">
        <v>32820</v>
      </c>
      <c r="G66" s="20">
        <f>IF(F66&gt;0,DATEDIF(F66,$M$3,"Y"),"?")</f>
        <v>26</v>
      </c>
      <c r="H66" s="20">
        <v>75</v>
      </c>
      <c r="I66" s="20" t="str">
        <f>IF(G66&gt;1,VLOOKUP(G66,[2]katvek!$A$2:$B$86,2,TRUE),"?")</f>
        <v>O</v>
      </c>
      <c r="J66" s="20" t="e">
        <f xml:space="preserve"> +#REF!</f>
        <v>#REF!</v>
      </c>
      <c r="K66" s="20" t="s">
        <v>22</v>
      </c>
      <c r="L66" s="23" t="s">
        <v>18</v>
      </c>
      <c r="M66" s="65"/>
      <c r="N66" s="20" t="s">
        <v>23</v>
      </c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</row>
    <row r="67" spans="1:145" s="25" customFormat="1" ht="16.5" customHeight="1" x14ac:dyDescent="0.25">
      <c r="A67" s="36" t="s">
        <v>174</v>
      </c>
      <c r="B67" s="36" t="s">
        <v>175</v>
      </c>
      <c r="C67" s="20"/>
      <c r="D67" s="20"/>
      <c r="E67" s="20" t="s">
        <v>134</v>
      </c>
      <c r="F67" s="22">
        <v>32782</v>
      </c>
      <c r="G67" s="20">
        <f>IF(F67&gt;0,DATEDIF(F67,$M$3,"Y"),"?")</f>
        <v>26</v>
      </c>
      <c r="H67" s="20">
        <v>75</v>
      </c>
      <c r="I67" s="20" t="str">
        <f>IF(G67&gt;1,VLOOKUP(G67,[2]katvek!$A$2:$B$86,2,TRUE),"?")</f>
        <v>O</v>
      </c>
      <c r="J67" s="20" t="e">
        <f xml:space="preserve"> +#REF!</f>
        <v>#REF!</v>
      </c>
      <c r="K67" s="20" t="s">
        <v>22</v>
      </c>
      <c r="L67" s="23" t="s">
        <v>18</v>
      </c>
      <c r="M67" s="65"/>
      <c r="N67" s="20" t="s">
        <v>23</v>
      </c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</row>
    <row r="68" spans="1:145" s="25" customFormat="1" ht="16.5" customHeight="1" x14ac:dyDescent="0.25">
      <c r="A68" s="36" t="s">
        <v>176</v>
      </c>
      <c r="B68" s="36" t="s">
        <v>177</v>
      </c>
      <c r="C68" s="20"/>
      <c r="D68" s="20"/>
      <c r="E68" s="20" t="s">
        <v>134</v>
      </c>
      <c r="F68" s="22" t="s">
        <v>178</v>
      </c>
      <c r="G68" s="20">
        <v>26</v>
      </c>
      <c r="H68" s="20">
        <v>75</v>
      </c>
      <c r="I68" s="20" t="str">
        <f>IF(G68&gt;1,VLOOKUP(G68,[2]katvek!$A$2:$B$86,2,TRUE),"?")</f>
        <v>O</v>
      </c>
      <c r="J68" s="20" t="e">
        <f xml:space="preserve"> +#REF!</f>
        <v>#REF!</v>
      </c>
      <c r="K68" s="20" t="s">
        <v>22</v>
      </c>
      <c r="L68" s="23" t="s">
        <v>18</v>
      </c>
      <c r="M68" s="65"/>
      <c r="N68" s="20" t="s">
        <v>23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</row>
    <row r="69" spans="1:145" s="25" customFormat="1" ht="16.5" customHeight="1" x14ac:dyDescent="0.25">
      <c r="A69" s="36" t="s">
        <v>179</v>
      </c>
      <c r="B69" s="36" t="s">
        <v>180</v>
      </c>
      <c r="C69" s="20"/>
      <c r="D69" s="20"/>
      <c r="E69" s="20" t="s">
        <v>134</v>
      </c>
      <c r="F69" s="22">
        <v>31798</v>
      </c>
      <c r="G69" s="20">
        <v>29</v>
      </c>
      <c r="H69" s="20">
        <v>75</v>
      </c>
      <c r="I69" s="20" t="s">
        <v>95</v>
      </c>
      <c r="J69" s="20" t="s">
        <v>168</v>
      </c>
      <c r="K69" s="20" t="s">
        <v>17</v>
      </c>
      <c r="L69" s="23" t="s">
        <v>18</v>
      </c>
      <c r="M69" s="65"/>
      <c r="N69" s="20" t="s">
        <v>169</v>
      </c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</row>
    <row r="70" spans="1:145" s="25" customFormat="1" ht="16.5" customHeight="1" x14ac:dyDescent="0.25">
      <c r="A70" s="19" t="s">
        <v>181</v>
      </c>
      <c r="B70" s="19" t="s">
        <v>182</v>
      </c>
      <c r="C70" s="20"/>
      <c r="D70" s="20"/>
      <c r="E70" s="21" t="s">
        <v>134</v>
      </c>
      <c r="F70" s="22">
        <v>29192</v>
      </c>
      <c r="G70" s="20">
        <v>36</v>
      </c>
      <c r="H70" s="20">
        <v>75</v>
      </c>
      <c r="I70" s="20" t="s">
        <v>95</v>
      </c>
      <c r="J70" s="20" t="s">
        <v>139</v>
      </c>
      <c r="K70" s="21" t="s">
        <v>22</v>
      </c>
      <c r="L70" s="23" t="s">
        <v>18</v>
      </c>
      <c r="M70" s="65"/>
      <c r="N70" s="20" t="s">
        <v>139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</row>
    <row r="71" spans="1:145" s="25" customFormat="1" ht="16.5" customHeight="1" x14ac:dyDescent="0.25">
      <c r="A71" s="19" t="s">
        <v>183</v>
      </c>
      <c r="B71" s="19" t="s">
        <v>184</v>
      </c>
      <c r="C71" s="20"/>
      <c r="D71" s="20"/>
      <c r="E71" s="21" t="s">
        <v>134</v>
      </c>
      <c r="F71" s="22">
        <v>23024</v>
      </c>
      <c r="G71" s="20">
        <v>53</v>
      </c>
      <c r="H71" s="20">
        <v>75</v>
      </c>
      <c r="I71" s="20" t="s">
        <v>118</v>
      </c>
      <c r="J71" s="20" t="s">
        <v>139</v>
      </c>
      <c r="K71" s="21" t="s">
        <v>22</v>
      </c>
      <c r="L71" s="23" t="s">
        <v>18</v>
      </c>
      <c r="M71" s="65"/>
      <c r="N71" s="20" t="s">
        <v>139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</row>
    <row r="72" spans="1:145" ht="16.5" customHeight="1" x14ac:dyDescent="0.25">
      <c r="A72" s="36" t="s">
        <v>185</v>
      </c>
      <c r="B72" s="36" t="s">
        <v>186</v>
      </c>
      <c r="C72" s="20"/>
      <c r="D72" s="20"/>
      <c r="E72" s="20" t="s">
        <v>134</v>
      </c>
      <c r="F72" s="22">
        <v>21775</v>
      </c>
      <c r="G72" s="20">
        <v>57</v>
      </c>
      <c r="H72" s="20">
        <v>75</v>
      </c>
      <c r="I72" s="20" t="s">
        <v>187</v>
      </c>
      <c r="J72" s="20" t="s">
        <v>168</v>
      </c>
      <c r="K72" s="20" t="s">
        <v>17</v>
      </c>
      <c r="L72" s="23" t="s">
        <v>18</v>
      </c>
      <c r="M72" s="65"/>
      <c r="N72" s="20" t="s">
        <v>169</v>
      </c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</row>
    <row r="73" spans="1:145" ht="16.5" customHeight="1" x14ac:dyDescent="0.25">
      <c r="A73" s="19" t="s">
        <v>188</v>
      </c>
      <c r="B73" s="19" t="s">
        <v>189</v>
      </c>
      <c r="C73" s="20"/>
      <c r="D73" s="20"/>
      <c r="E73" s="21" t="s">
        <v>134</v>
      </c>
      <c r="F73" s="22">
        <v>16462</v>
      </c>
      <c r="G73" s="20">
        <v>71</v>
      </c>
      <c r="H73" s="20">
        <v>75</v>
      </c>
      <c r="I73" s="20" t="s">
        <v>190</v>
      </c>
      <c r="J73" s="20" t="s">
        <v>139</v>
      </c>
      <c r="K73" s="21" t="s">
        <v>22</v>
      </c>
      <c r="L73" s="23" t="s">
        <v>18</v>
      </c>
      <c r="M73" s="65"/>
      <c r="N73" s="20" t="s">
        <v>139</v>
      </c>
    </row>
    <row r="74" spans="1:145" ht="16.5" customHeight="1" x14ac:dyDescent="0.25">
      <c r="A74" s="19" t="s">
        <v>191</v>
      </c>
      <c r="B74" s="19" t="s">
        <v>192</v>
      </c>
      <c r="C74" s="20"/>
      <c r="D74" s="20"/>
      <c r="E74" s="21" t="s">
        <v>134</v>
      </c>
      <c r="F74" s="64" t="s">
        <v>193</v>
      </c>
      <c r="G74" s="20">
        <v>15</v>
      </c>
      <c r="H74" s="20">
        <v>82.5</v>
      </c>
      <c r="I74" s="20" t="str">
        <f>IF(G74&gt;1,VLOOKUP(G74,[2]katvek!$A$2:$B$86,2,TRUE),"?")</f>
        <v>T1</v>
      </c>
      <c r="J74" s="20" t="e">
        <f xml:space="preserve"> +#REF!</f>
        <v>#REF!</v>
      </c>
      <c r="K74" s="20" t="s">
        <v>22</v>
      </c>
      <c r="L74" s="23" t="s">
        <v>18</v>
      </c>
      <c r="M74" s="65"/>
      <c r="N74" s="20" t="s">
        <v>23</v>
      </c>
    </row>
    <row r="75" spans="1:145" ht="16.5" customHeight="1" x14ac:dyDescent="0.25">
      <c r="A75" s="19" t="s">
        <v>194</v>
      </c>
      <c r="B75" s="19" t="s">
        <v>195</v>
      </c>
      <c r="C75" s="20"/>
      <c r="D75" s="20"/>
      <c r="E75" s="21" t="s">
        <v>134</v>
      </c>
      <c r="F75" s="22">
        <v>36096</v>
      </c>
      <c r="G75" s="20">
        <v>17</v>
      </c>
      <c r="H75" s="20">
        <v>82.5</v>
      </c>
      <c r="I75" s="20" t="s">
        <v>196</v>
      </c>
      <c r="J75" s="20" t="s">
        <v>27</v>
      </c>
      <c r="K75" s="21" t="s">
        <v>17</v>
      </c>
      <c r="L75" s="23" t="s">
        <v>18</v>
      </c>
      <c r="M75" s="65"/>
      <c r="N75" s="20" t="s">
        <v>28</v>
      </c>
    </row>
    <row r="76" spans="1:145" ht="16.5" customHeight="1" x14ac:dyDescent="0.25">
      <c r="A76" s="19" t="s">
        <v>197</v>
      </c>
      <c r="B76" s="19" t="s">
        <v>198</v>
      </c>
      <c r="C76" s="20"/>
      <c r="D76" s="20"/>
      <c r="E76" s="21" t="s">
        <v>134</v>
      </c>
      <c r="F76" s="64" t="s">
        <v>199</v>
      </c>
      <c r="G76" s="20">
        <v>19</v>
      </c>
      <c r="H76" s="20">
        <v>82.5</v>
      </c>
      <c r="I76" s="20" t="str">
        <f>IF(G76&gt;1,VLOOKUP(G76,[2]katvek!$A$2:$B$86,2,TRUE),"?")</f>
        <v>T3</v>
      </c>
      <c r="J76" s="20" t="e">
        <f xml:space="preserve"> +#REF!</f>
        <v>#REF!</v>
      </c>
      <c r="K76" s="20" t="s">
        <v>22</v>
      </c>
      <c r="L76" s="23" t="s">
        <v>18</v>
      </c>
      <c r="M76" s="65"/>
      <c r="N76" s="20" t="s">
        <v>23</v>
      </c>
    </row>
    <row r="77" spans="1:145" ht="16.5" customHeight="1" x14ac:dyDescent="0.25">
      <c r="A77" s="36" t="s">
        <v>200</v>
      </c>
      <c r="B77" s="36" t="s">
        <v>157</v>
      </c>
      <c r="C77" s="20"/>
      <c r="D77" s="20"/>
      <c r="E77" s="20" t="s">
        <v>134</v>
      </c>
      <c r="F77" s="22" t="s">
        <v>201</v>
      </c>
      <c r="G77" s="20">
        <v>19</v>
      </c>
      <c r="H77" s="20">
        <v>82.5</v>
      </c>
      <c r="I77" s="20" t="str">
        <f>IF(G77&gt;1,VLOOKUP(G77,[2]katvek!$A$2:$B$86,2,TRUE),"?")</f>
        <v>T3</v>
      </c>
      <c r="J77" s="20" t="e">
        <f xml:space="preserve"> +#REF!</f>
        <v>#REF!</v>
      </c>
      <c r="K77" s="20" t="s">
        <v>22</v>
      </c>
      <c r="L77" s="23" t="s">
        <v>18</v>
      </c>
      <c r="M77" s="65"/>
      <c r="N77" s="20" t="s">
        <v>23</v>
      </c>
    </row>
    <row r="78" spans="1:145" ht="16.5" customHeight="1" x14ac:dyDescent="0.25">
      <c r="A78" s="94" t="s">
        <v>202</v>
      </c>
      <c r="B78" s="36" t="s">
        <v>203</v>
      </c>
      <c r="C78" s="20"/>
      <c r="D78" s="20"/>
      <c r="E78" s="20" t="s">
        <v>134</v>
      </c>
      <c r="F78" s="22" t="s">
        <v>204</v>
      </c>
      <c r="G78" s="20">
        <v>22</v>
      </c>
      <c r="H78" s="20">
        <v>82.5</v>
      </c>
      <c r="I78" s="20" t="str">
        <f>IF(G78&gt;1,VLOOKUP(G78,[2]katvek!$A$2:$B$86,2,TRUE),"?")</f>
        <v>J</v>
      </c>
      <c r="J78" s="20" t="e">
        <f xml:space="preserve"> +#REF!</f>
        <v>#REF!</v>
      </c>
      <c r="K78" s="20" t="s">
        <v>22</v>
      </c>
      <c r="L78" s="23" t="s">
        <v>18</v>
      </c>
      <c r="M78" s="65"/>
      <c r="N78" s="20" t="s">
        <v>23</v>
      </c>
    </row>
    <row r="79" spans="1:145" ht="16.5" customHeight="1" x14ac:dyDescent="0.25">
      <c r="A79" s="19" t="s">
        <v>205</v>
      </c>
      <c r="B79" s="19" t="s">
        <v>206</v>
      </c>
      <c r="C79" s="20"/>
      <c r="D79" s="20"/>
      <c r="E79" s="21" t="s">
        <v>134</v>
      </c>
      <c r="F79" s="22">
        <v>34982</v>
      </c>
      <c r="G79" s="20">
        <f>IF(F79&gt;0,DATEDIF(F79,$M$3,"Y"),"?")</f>
        <v>20</v>
      </c>
      <c r="H79" s="21" t="s">
        <v>125</v>
      </c>
      <c r="I79" s="20" t="str">
        <f>IF(G79&gt;1,VLOOKUP(G79,[4]katvek!$A$2:$B$86,2,TRUE),"?")</f>
        <v>J</v>
      </c>
      <c r="J79" s="20" t="e">
        <f xml:space="preserve"> +#REF!</f>
        <v>#REF!</v>
      </c>
      <c r="K79" s="21" t="s">
        <v>17</v>
      </c>
      <c r="L79" s="23" t="s">
        <v>18</v>
      </c>
      <c r="M79" s="65"/>
      <c r="N79" s="20" t="s">
        <v>46</v>
      </c>
    </row>
    <row r="80" spans="1:145" ht="16.5" customHeight="1" x14ac:dyDescent="0.25">
      <c r="A80" s="19" t="s">
        <v>207</v>
      </c>
      <c r="B80" s="19" t="s">
        <v>208</v>
      </c>
      <c r="C80" s="20"/>
      <c r="D80" s="20"/>
      <c r="E80" s="21" t="s">
        <v>134</v>
      </c>
      <c r="F80" s="64" t="s">
        <v>209</v>
      </c>
      <c r="G80" s="20">
        <v>27</v>
      </c>
      <c r="H80" s="20">
        <v>82.5</v>
      </c>
      <c r="I80" s="20" t="str">
        <f>IF(G80&gt;1,VLOOKUP(G80,[2]katvek!$A$2:$B$86,2,TRUE),"?")</f>
        <v>O</v>
      </c>
      <c r="J80" s="20" t="e">
        <f xml:space="preserve"> +#REF!</f>
        <v>#REF!</v>
      </c>
      <c r="K80" s="20" t="s">
        <v>22</v>
      </c>
      <c r="L80" s="23" t="s">
        <v>18</v>
      </c>
      <c r="M80" s="65"/>
      <c r="N80" s="20" t="s">
        <v>23</v>
      </c>
    </row>
    <row r="81" spans="1:145" ht="16.5" customHeight="1" x14ac:dyDescent="0.25">
      <c r="A81" s="19" t="s">
        <v>210</v>
      </c>
      <c r="B81" s="19" t="s">
        <v>211</v>
      </c>
      <c r="C81" s="20"/>
      <c r="D81" s="20"/>
      <c r="E81" s="20" t="s">
        <v>134</v>
      </c>
      <c r="F81" s="22">
        <v>32363</v>
      </c>
      <c r="G81" s="20">
        <v>27</v>
      </c>
      <c r="H81" s="20">
        <v>82.5</v>
      </c>
      <c r="I81" s="20" t="s">
        <v>95</v>
      </c>
      <c r="J81" s="20" t="s">
        <v>139</v>
      </c>
      <c r="K81" s="21" t="s">
        <v>22</v>
      </c>
      <c r="L81" s="23" t="s">
        <v>18</v>
      </c>
      <c r="M81" s="65"/>
      <c r="N81" s="20" t="s">
        <v>139</v>
      </c>
    </row>
    <row r="82" spans="1:145" ht="16.5" customHeight="1" x14ac:dyDescent="0.25">
      <c r="A82" s="36" t="s">
        <v>212</v>
      </c>
      <c r="B82" s="36" t="s">
        <v>213</v>
      </c>
      <c r="C82" s="20"/>
      <c r="D82" s="20"/>
      <c r="E82" s="20" t="s">
        <v>134</v>
      </c>
      <c r="F82" s="22" t="s">
        <v>214</v>
      </c>
      <c r="G82" s="20">
        <v>32</v>
      </c>
      <c r="H82" s="20">
        <v>82.5</v>
      </c>
      <c r="I82" s="20" t="s">
        <v>95</v>
      </c>
      <c r="J82" s="20" t="s">
        <v>158</v>
      </c>
      <c r="K82" s="20" t="s">
        <v>97</v>
      </c>
      <c r="L82" s="23" t="s">
        <v>18</v>
      </c>
      <c r="M82" s="65"/>
      <c r="N82" s="20" t="s">
        <v>215</v>
      </c>
    </row>
    <row r="83" spans="1:145" ht="16.5" customHeight="1" x14ac:dyDescent="0.25">
      <c r="A83" s="36" t="s">
        <v>216</v>
      </c>
      <c r="B83" s="36" t="s">
        <v>217</v>
      </c>
      <c r="C83" s="20"/>
      <c r="D83" s="20"/>
      <c r="E83" s="20" t="s">
        <v>134</v>
      </c>
      <c r="F83" s="22">
        <v>25079</v>
      </c>
      <c r="G83" s="20">
        <f>IF(F83&gt;0,DATEDIF(F83,$M$3,"Y"),"?")</f>
        <v>48</v>
      </c>
      <c r="H83" s="20">
        <v>82.5</v>
      </c>
      <c r="I83" s="20" t="str">
        <f>IF(G83&gt;1,VLOOKUP(G83,[6]katvek!$A$2:$B$86,2,TRUE),"?")</f>
        <v>M2</v>
      </c>
      <c r="J83" s="20" t="e">
        <f xml:space="preserve"> +#REF!</f>
        <v>#REF!</v>
      </c>
      <c r="K83" s="20" t="s">
        <v>17</v>
      </c>
      <c r="L83" s="23" t="s">
        <v>50</v>
      </c>
      <c r="M83" s="20"/>
      <c r="N83" s="20" t="s">
        <v>64</v>
      </c>
    </row>
    <row r="84" spans="1:145" ht="16.5" customHeight="1" x14ac:dyDescent="0.25">
      <c r="A84" s="36" t="s">
        <v>218</v>
      </c>
      <c r="B84" s="36" t="s">
        <v>219</v>
      </c>
      <c r="C84" s="20"/>
      <c r="D84" s="20"/>
      <c r="E84" s="20" t="s">
        <v>134</v>
      </c>
      <c r="F84" s="22">
        <v>24973</v>
      </c>
      <c r="G84" s="20">
        <f>IF(F84&gt;0,DATEDIF(F84,$M$3,"Y"),"?")</f>
        <v>48</v>
      </c>
      <c r="H84" s="20">
        <v>82.5</v>
      </c>
      <c r="I84" s="20" t="s">
        <v>220</v>
      </c>
      <c r="J84" s="20"/>
      <c r="K84" s="20" t="s">
        <v>17</v>
      </c>
      <c r="L84" s="23" t="s">
        <v>18</v>
      </c>
      <c r="M84" s="20">
        <f>+M83+1</f>
        <v>1</v>
      </c>
      <c r="N84" s="20" t="s">
        <v>36</v>
      </c>
    </row>
    <row r="85" spans="1:145" ht="16.5" customHeight="1" x14ac:dyDescent="0.25">
      <c r="A85" s="19" t="s">
        <v>221</v>
      </c>
      <c r="B85" s="19" t="s">
        <v>222</v>
      </c>
      <c r="C85" s="20"/>
      <c r="D85" s="20"/>
      <c r="E85" s="21" t="s">
        <v>134</v>
      </c>
      <c r="F85" s="64" t="s">
        <v>223</v>
      </c>
      <c r="G85" s="20">
        <v>65</v>
      </c>
      <c r="H85" s="20">
        <v>82.5</v>
      </c>
      <c r="I85" s="21" t="s">
        <v>224</v>
      </c>
      <c r="J85" s="20"/>
      <c r="K85" s="21" t="s">
        <v>22</v>
      </c>
      <c r="L85" s="23" t="s">
        <v>18</v>
      </c>
      <c r="M85" s="65"/>
      <c r="N85" s="20" t="s">
        <v>23</v>
      </c>
    </row>
    <row r="86" spans="1:145" ht="16.5" customHeight="1" x14ac:dyDescent="0.25">
      <c r="A86" s="36" t="s">
        <v>225</v>
      </c>
      <c r="B86" s="36" t="s">
        <v>226</v>
      </c>
      <c r="C86" s="20"/>
      <c r="D86" s="20"/>
      <c r="E86" s="20" t="s">
        <v>134</v>
      </c>
      <c r="F86" s="22">
        <v>18370</v>
      </c>
      <c r="G86" s="20">
        <f>IF(F86&gt;0,DATEDIF(F86,$M$3,"Y"),"?")</f>
        <v>66</v>
      </c>
      <c r="H86" s="20">
        <v>82.5</v>
      </c>
      <c r="I86" s="20" t="str">
        <f>IF(G86&gt;1,VLOOKUP(G86,[10]katvek!$A$2:$B$86,2,TRUE),"?")</f>
        <v>M6</v>
      </c>
      <c r="J86" s="20" t="e">
        <f xml:space="preserve"> +#REF!</f>
        <v>#REF!</v>
      </c>
      <c r="K86" s="20" t="s">
        <v>17</v>
      </c>
      <c r="L86" s="23" t="s">
        <v>18</v>
      </c>
      <c r="M86" s="65"/>
      <c r="N86" s="20" t="s">
        <v>227</v>
      </c>
    </row>
    <row r="87" spans="1:145" ht="16.5" customHeight="1" x14ac:dyDescent="0.25">
      <c r="A87" s="19" t="s">
        <v>228</v>
      </c>
      <c r="B87" s="60" t="s">
        <v>229</v>
      </c>
      <c r="C87" s="20"/>
      <c r="D87" s="20"/>
      <c r="E87" s="96" t="s">
        <v>134</v>
      </c>
      <c r="F87" s="22">
        <v>16921</v>
      </c>
      <c r="G87" s="20">
        <v>70</v>
      </c>
      <c r="H87" s="20">
        <v>82.5</v>
      </c>
      <c r="I87" s="20" t="s">
        <v>190</v>
      </c>
      <c r="J87" s="20" t="s">
        <v>27</v>
      </c>
      <c r="K87" s="21" t="s">
        <v>17</v>
      </c>
      <c r="L87" s="23" t="s">
        <v>18</v>
      </c>
      <c r="M87" s="65"/>
      <c r="N87" s="20" t="s">
        <v>28</v>
      </c>
    </row>
    <row r="88" spans="1:145" ht="16.5" customHeight="1" x14ac:dyDescent="0.25">
      <c r="A88" s="19" t="s">
        <v>230</v>
      </c>
      <c r="B88" s="60" t="s">
        <v>231</v>
      </c>
      <c r="C88" s="20"/>
      <c r="D88" s="20"/>
      <c r="E88" s="96" t="s">
        <v>134</v>
      </c>
      <c r="F88" s="22">
        <v>15818</v>
      </c>
      <c r="G88" s="20">
        <v>73</v>
      </c>
      <c r="H88" s="20">
        <v>82.5</v>
      </c>
      <c r="I88" s="20" t="s">
        <v>190</v>
      </c>
      <c r="J88" s="20" t="s">
        <v>27</v>
      </c>
      <c r="K88" s="21" t="s">
        <v>17</v>
      </c>
      <c r="L88" s="23" t="s">
        <v>18</v>
      </c>
      <c r="M88" s="65"/>
      <c r="N88" s="20" t="s">
        <v>28</v>
      </c>
    </row>
    <row r="89" spans="1:145" ht="16.5" customHeight="1" x14ac:dyDescent="0.25">
      <c r="A89" s="19" t="s">
        <v>191</v>
      </c>
      <c r="B89" s="19" t="s">
        <v>232</v>
      </c>
      <c r="C89" s="20"/>
      <c r="D89" s="20"/>
      <c r="E89" s="21" t="s">
        <v>134</v>
      </c>
      <c r="F89" s="22">
        <v>36281</v>
      </c>
      <c r="G89" s="20">
        <f>IF(F89&gt;0,DATEDIF(F89,$M$3,"Y"),"?")</f>
        <v>17</v>
      </c>
      <c r="H89" s="20">
        <v>90</v>
      </c>
      <c r="I89" s="20" t="str">
        <f>IF(G89&gt;1,VLOOKUP(G89,[2]katvek!$A$2:$B$86,2,TRUE),"?")</f>
        <v>T2</v>
      </c>
      <c r="J89" s="20" t="e">
        <f xml:space="preserve"> +#REF!</f>
        <v>#REF!</v>
      </c>
      <c r="K89" s="20" t="s">
        <v>22</v>
      </c>
      <c r="L89" s="23" t="s">
        <v>18</v>
      </c>
      <c r="M89" s="65"/>
      <c r="N89" s="20" t="s">
        <v>23</v>
      </c>
    </row>
    <row r="90" spans="1:145" ht="16.5" customHeight="1" x14ac:dyDescent="0.25">
      <c r="A90" s="19" t="s">
        <v>233</v>
      </c>
      <c r="B90" s="19" t="s">
        <v>234</v>
      </c>
      <c r="C90" s="20"/>
      <c r="D90" s="20"/>
      <c r="E90" s="21" t="s">
        <v>134</v>
      </c>
      <c r="F90" s="22">
        <v>35774</v>
      </c>
      <c r="G90" s="20">
        <v>18</v>
      </c>
      <c r="H90" s="20">
        <v>90</v>
      </c>
      <c r="I90" s="20" t="s">
        <v>112</v>
      </c>
      <c r="J90" s="20" t="s">
        <v>27</v>
      </c>
      <c r="K90" s="21" t="s">
        <v>17</v>
      </c>
      <c r="L90" s="23" t="s">
        <v>18</v>
      </c>
      <c r="M90" s="65"/>
      <c r="N90" s="20" t="s">
        <v>28</v>
      </c>
    </row>
    <row r="91" spans="1:145" ht="16.5" customHeight="1" x14ac:dyDescent="0.25">
      <c r="A91" s="36" t="s">
        <v>235</v>
      </c>
      <c r="B91" s="36" t="s">
        <v>236</v>
      </c>
      <c r="C91" s="20"/>
      <c r="D91" s="20"/>
      <c r="E91" s="20" t="s">
        <v>134</v>
      </c>
      <c r="F91" s="22">
        <v>35382</v>
      </c>
      <c r="G91" s="20">
        <f>IF(F91&gt;0,DATEDIF(F91,$M$3,"Y"),"?")</f>
        <v>19</v>
      </c>
      <c r="H91" s="20">
        <v>90</v>
      </c>
      <c r="I91" s="20" t="str">
        <f>IF(G91&gt;1,VLOOKUP(G91,[3]katvek!$A$2:$B$86,2,TRUE),"?")</f>
        <v>T3</v>
      </c>
      <c r="J91" s="20" t="e">
        <f xml:space="preserve"> +#REF!</f>
        <v>#REF!</v>
      </c>
      <c r="K91" s="20" t="s">
        <v>17</v>
      </c>
      <c r="L91" s="23" t="s">
        <v>18</v>
      </c>
      <c r="M91" s="20">
        <f>+M90+1</f>
        <v>1</v>
      </c>
      <c r="N91" s="20" t="s">
        <v>36</v>
      </c>
    </row>
    <row r="92" spans="1:145" ht="16.5" customHeight="1" x14ac:dyDescent="0.25">
      <c r="A92" s="36" t="s">
        <v>237</v>
      </c>
      <c r="B92" s="36" t="s">
        <v>238</v>
      </c>
      <c r="C92" s="20"/>
      <c r="D92" s="20"/>
      <c r="E92" s="20" t="s">
        <v>134</v>
      </c>
      <c r="F92" s="22">
        <v>34381</v>
      </c>
      <c r="G92" s="20">
        <v>22</v>
      </c>
      <c r="H92" s="20">
        <v>90</v>
      </c>
      <c r="I92" s="20" t="s">
        <v>26</v>
      </c>
      <c r="J92" s="20" t="s">
        <v>27</v>
      </c>
      <c r="K92" s="21" t="s">
        <v>17</v>
      </c>
      <c r="L92" s="23" t="s">
        <v>18</v>
      </c>
      <c r="M92" s="65"/>
      <c r="N92" s="20" t="s">
        <v>28</v>
      </c>
    </row>
    <row r="93" spans="1:145" ht="16.5" customHeight="1" x14ac:dyDescent="0.25">
      <c r="A93" s="19" t="s">
        <v>239</v>
      </c>
      <c r="B93" s="19" t="s">
        <v>240</v>
      </c>
      <c r="C93" s="20"/>
      <c r="D93" s="20"/>
      <c r="E93" s="21" t="s">
        <v>134</v>
      </c>
      <c r="F93" s="64" t="s">
        <v>241</v>
      </c>
      <c r="G93" s="20">
        <v>24</v>
      </c>
      <c r="H93" s="20">
        <v>90</v>
      </c>
      <c r="I93" s="20" t="s">
        <v>95</v>
      </c>
      <c r="J93" s="20" t="s">
        <v>96</v>
      </c>
      <c r="K93" s="21" t="s">
        <v>97</v>
      </c>
      <c r="L93" s="23" t="s">
        <v>50</v>
      </c>
      <c r="M93" s="65"/>
      <c r="N93" s="20" t="s">
        <v>98</v>
      </c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</row>
    <row r="94" spans="1:145" ht="16.5" customHeight="1" x14ac:dyDescent="0.25">
      <c r="A94" s="36" t="s">
        <v>242</v>
      </c>
      <c r="B94" s="36" t="s">
        <v>243</v>
      </c>
      <c r="C94" s="20"/>
      <c r="D94" s="20"/>
      <c r="E94" s="20" t="s">
        <v>134</v>
      </c>
      <c r="F94" s="22">
        <v>30677</v>
      </c>
      <c r="G94" s="20">
        <v>32</v>
      </c>
      <c r="H94" s="20">
        <v>90</v>
      </c>
      <c r="I94" s="20" t="s">
        <v>95</v>
      </c>
      <c r="J94" s="20" t="s">
        <v>158</v>
      </c>
      <c r="K94" s="20" t="s">
        <v>17</v>
      </c>
      <c r="L94" s="23" t="s">
        <v>18</v>
      </c>
      <c r="M94" s="20"/>
      <c r="N94" s="20" t="s">
        <v>159</v>
      </c>
    </row>
    <row r="95" spans="1:145" ht="16.5" customHeight="1" x14ac:dyDescent="0.25">
      <c r="A95" s="36" t="s">
        <v>244</v>
      </c>
      <c r="B95" s="36" t="s">
        <v>245</v>
      </c>
      <c r="C95" s="20"/>
      <c r="D95" s="20"/>
      <c r="E95" s="20" t="s">
        <v>134</v>
      </c>
      <c r="F95" s="22">
        <v>30517</v>
      </c>
      <c r="G95" s="20">
        <v>33</v>
      </c>
      <c r="H95" s="20">
        <v>90</v>
      </c>
      <c r="I95" s="20" t="s">
        <v>95</v>
      </c>
      <c r="J95" s="20" t="s">
        <v>158</v>
      </c>
      <c r="K95" s="20" t="s">
        <v>17</v>
      </c>
      <c r="L95" s="23" t="s">
        <v>18</v>
      </c>
      <c r="M95" s="20"/>
      <c r="N95" s="20" t="s">
        <v>159</v>
      </c>
    </row>
    <row r="96" spans="1:145" ht="16.5" customHeight="1" x14ac:dyDescent="0.25">
      <c r="A96" s="94" t="s">
        <v>246</v>
      </c>
      <c r="B96" s="36" t="s">
        <v>247</v>
      </c>
      <c r="C96" s="20"/>
      <c r="D96" s="20"/>
      <c r="E96" s="20" t="s">
        <v>134</v>
      </c>
      <c r="F96" s="22">
        <v>30479</v>
      </c>
      <c r="G96" s="20">
        <f>IF(F96&gt;0,DATEDIF(F96,$M$3,"Y"),"?")</f>
        <v>33</v>
      </c>
      <c r="H96" s="20">
        <v>90</v>
      </c>
      <c r="I96" s="20" t="str">
        <f>IF(G96&gt;1,VLOOKUP(G96,[2]katvek!$A$2:$B$86,2,TRUE),"?")</f>
        <v>O</v>
      </c>
      <c r="J96" s="20" t="e">
        <f xml:space="preserve"> +#REF!</f>
        <v>#REF!</v>
      </c>
      <c r="K96" s="20" t="s">
        <v>22</v>
      </c>
      <c r="L96" s="23" t="s">
        <v>18</v>
      </c>
      <c r="M96" s="65"/>
      <c r="N96" s="20" t="s">
        <v>23</v>
      </c>
    </row>
    <row r="97" spans="1:14" ht="16.5" customHeight="1" x14ac:dyDescent="0.25">
      <c r="A97" s="19" t="s">
        <v>248</v>
      </c>
      <c r="B97" s="19" t="s">
        <v>249</v>
      </c>
      <c r="C97" s="20"/>
      <c r="D97" s="20"/>
      <c r="E97" s="21" t="s">
        <v>134</v>
      </c>
      <c r="F97" s="22">
        <v>29320</v>
      </c>
      <c r="G97" s="20">
        <f>IF(F97&gt;0,DATEDIF(F97,$M$3,"Y"),"?")</f>
        <v>36</v>
      </c>
      <c r="H97" s="20">
        <v>90</v>
      </c>
      <c r="I97" s="20" t="str">
        <f>IF(G97&gt;1,VLOOKUP(G97,[4]katvek!$A$2:$B$86,2,TRUE),"?")</f>
        <v>O</v>
      </c>
      <c r="J97" s="20" t="e">
        <f xml:space="preserve"> +#REF!</f>
        <v>#REF!</v>
      </c>
      <c r="K97" s="21" t="s">
        <v>17</v>
      </c>
      <c r="L97" s="23" t="s">
        <v>18</v>
      </c>
      <c r="M97" s="65"/>
      <c r="N97" s="20" t="s">
        <v>46</v>
      </c>
    </row>
    <row r="98" spans="1:14" ht="16.5" customHeight="1" x14ac:dyDescent="0.25">
      <c r="A98" s="36" t="s">
        <v>250</v>
      </c>
      <c r="B98" s="36" t="s">
        <v>251</v>
      </c>
      <c r="C98" s="20"/>
      <c r="D98" s="20"/>
      <c r="E98" s="20" t="s">
        <v>134</v>
      </c>
      <c r="F98" s="22">
        <v>22273</v>
      </c>
      <c r="G98" s="20">
        <v>55</v>
      </c>
      <c r="H98" s="20">
        <v>90</v>
      </c>
      <c r="I98" s="20" t="s">
        <v>187</v>
      </c>
      <c r="J98" s="20" t="s">
        <v>49</v>
      </c>
      <c r="K98" s="20" t="s">
        <v>17</v>
      </c>
      <c r="L98" s="23" t="s">
        <v>50</v>
      </c>
      <c r="M98" s="65"/>
      <c r="N98" s="20" t="s">
        <v>49</v>
      </c>
    </row>
    <row r="99" spans="1:14" ht="16.5" customHeight="1" x14ac:dyDescent="0.25">
      <c r="A99" s="36" t="s">
        <v>252</v>
      </c>
      <c r="B99" s="36" t="s">
        <v>175</v>
      </c>
      <c r="C99" s="20"/>
      <c r="D99" s="20"/>
      <c r="E99" s="20" t="s">
        <v>134</v>
      </c>
      <c r="F99" s="22">
        <v>17854</v>
      </c>
      <c r="G99" s="20">
        <f>IF(F99&gt;0,DATEDIF(F99,$M$3,"Y"),"?")</f>
        <v>67</v>
      </c>
      <c r="H99" s="20">
        <v>90</v>
      </c>
      <c r="I99" s="20" t="str">
        <f>IF(G99&gt;1,VLOOKUP(G99,[7]katvek!$A$2:$B$86,2,TRUE),"?")</f>
        <v>M6</v>
      </c>
      <c r="J99" s="20" t="e">
        <f xml:space="preserve"> +#REF!</f>
        <v>#REF!</v>
      </c>
      <c r="K99" s="20" t="s">
        <v>17</v>
      </c>
      <c r="L99" s="23" t="s">
        <v>18</v>
      </c>
      <c r="M99" s="65"/>
      <c r="N99" s="20" t="s">
        <v>67</v>
      </c>
    </row>
    <row r="100" spans="1:14" ht="16.5" customHeight="1" x14ac:dyDescent="0.25">
      <c r="A100" s="19" t="s">
        <v>253</v>
      </c>
      <c r="B100" s="60" t="s">
        <v>254</v>
      </c>
      <c r="C100" s="20"/>
      <c r="D100" s="20"/>
      <c r="E100" s="96" t="s">
        <v>134</v>
      </c>
      <c r="F100" s="22">
        <v>35776</v>
      </c>
      <c r="G100" s="20">
        <v>18</v>
      </c>
      <c r="H100" s="20">
        <v>100</v>
      </c>
      <c r="I100" s="20" t="s">
        <v>112</v>
      </c>
      <c r="J100" s="20" t="s">
        <v>27</v>
      </c>
      <c r="K100" s="21" t="s">
        <v>17</v>
      </c>
      <c r="L100" s="23" t="s">
        <v>18</v>
      </c>
      <c r="M100" s="65"/>
      <c r="N100" s="20" t="s">
        <v>28</v>
      </c>
    </row>
    <row r="101" spans="1:14" ht="16.5" customHeight="1" x14ac:dyDescent="0.25">
      <c r="A101" s="97" t="s">
        <v>255</v>
      </c>
      <c r="B101" s="19" t="s">
        <v>256</v>
      </c>
      <c r="C101" s="20"/>
      <c r="D101" s="20"/>
      <c r="E101" s="21" t="s">
        <v>134</v>
      </c>
      <c r="F101" s="64" t="s">
        <v>257</v>
      </c>
      <c r="G101" s="20">
        <v>18</v>
      </c>
      <c r="H101" s="20">
        <v>100</v>
      </c>
      <c r="I101" s="20" t="str">
        <f>IF(G101&gt;1,VLOOKUP(G101,[2]katvek!$A$2:$B$86,2,TRUE),"?")</f>
        <v>T3</v>
      </c>
      <c r="J101" s="20" t="e">
        <f xml:space="preserve"> +#REF!</f>
        <v>#REF!</v>
      </c>
      <c r="K101" s="20" t="s">
        <v>22</v>
      </c>
      <c r="L101" s="23" t="s">
        <v>18</v>
      </c>
      <c r="M101" s="65"/>
      <c r="N101" s="20" t="s">
        <v>23</v>
      </c>
    </row>
    <row r="102" spans="1:14" ht="16.5" customHeight="1" x14ac:dyDescent="0.25">
      <c r="A102" s="94" t="s">
        <v>258</v>
      </c>
      <c r="B102" s="36" t="s">
        <v>259</v>
      </c>
      <c r="C102" s="20"/>
      <c r="D102" s="20"/>
      <c r="E102" s="20" t="s">
        <v>134</v>
      </c>
      <c r="F102" s="22">
        <v>34981</v>
      </c>
      <c r="G102" s="20">
        <f>IF(F102&gt;0,DATEDIF(F102,$M$3,"Y"),"?")</f>
        <v>20</v>
      </c>
      <c r="H102" s="20">
        <v>100</v>
      </c>
      <c r="I102" s="20" t="str">
        <f>IF(G102&gt;1,VLOOKUP(G102,[2]katvek!$A$2:$B$86,2,TRUE),"?")</f>
        <v>J</v>
      </c>
      <c r="J102" s="20" t="e">
        <f xml:space="preserve"> +#REF!</f>
        <v>#REF!</v>
      </c>
      <c r="K102" s="20" t="s">
        <v>22</v>
      </c>
      <c r="L102" s="23" t="s">
        <v>18</v>
      </c>
      <c r="M102" s="65"/>
      <c r="N102" s="20" t="s">
        <v>23</v>
      </c>
    </row>
    <row r="103" spans="1:14" ht="16.5" customHeight="1" x14ac:dyDescent="0.25">
      <c r="A103" s="36" t="s">
        <v>260</v>
      </c>
      <c r="B103" s="36" t="s">
        <v>259</v>
      </c>
      <c r="C103" s="20"/>
      <c r="D103" s="20"/>
      <c r="E103" s="20" t="s">
        <v>134</v>
      </c>
      <c r="F103" s="22" t="s">
        <v>261</v>
      </c>
      <c r="G103" s="20">
        <v>22</v>
      </c>
      <c r="H103" s="20">
        <v>100</v>
      </c>
      <c r="I103" s="20" t="str">
        <f>IF(G103&gt;1,VLOOKUP(G103,[2]katvek!$A$2:$B$86,2,TRUE),"?")</f>
        <v>J</v>
      </c>
      <c r="J103" s="20" t="e">
        <f xml:space="preserve"> +#REF!</f>
        <v>#REF!</v>
      </c>
      <c r="K103" s="20" t="s">
        <v>22</v>
      </c>
      <c r="L103" s="23" t="s">
        <v>18</v>
      </c>
      <c r="M103" s="65"/>
      <c r="N103" s="20" t="s">
        <v>23</v>
      </c>
    </row>
    <row r="104" spans="1:14" ht="16.5" customHeight="1" x14ac:dyDescent="0.25">
      <c r="A104" s="36" t="s">
        <v>262</v>
      </c>
      <c r="B104" s="36" t="s">
        <v>263</v>
      </c>
      <c r="C104" s="20"/>
      <c r="D104" s="20"/>
      <c r="E104" s="20" t="s">
        <v>134</v>
      </c>
      <c r="F104" s="22">
        <v>34169</v>
      </c>
      <c r="G104" s="20">
        <v>23</v>
      </c>
      <c r="H104" s="20">
        <v>100</v>
      </c>
      <c r="I104" s="20" t="s">
        <v>26</v>
      </c>
      <c r="J104" s="20" t="s">
        <v>158</v>
      </c>
      <c r="K104" s="20" t="s">
        <v>17</v>
      </c>
      <c r="L104" s="23" t="s">
        <v>18</v>
      </c>
      <c r="M104" s="20"/>
      <c r="N104" s="20" t="s">
        <v>159</v>
      </c>
    </row>
    <row r="105" spans="1:14" ht="16.5" customHeight="1" x14ac:dyDescent="0.25">
      <c r="A105" s="36" t="s">
        <v>264</v>
      </c>
      <c r="B105" s="36" t="s">
        <v>265</v>
      </c>
      <c r="C105" s="20"/>
      <c r="D105" s="20"/>
      <c r="E105" s="20" t="s">
        <v>134</v>
      </c>
      <c r="F105" s="22">
        <v>32767</v>
      </c>
      <c r="G105" s="20">
        <f>IF(F105&gt;0,DATEDIF(F105,$M$3,"Y"),"?")</f>
        <v>27</v>
      </c>
      <c r="H105" s="20">
        <v>100</v>
      </c>
      <c r="I105" s="20" t="str">
        <f>IF(G105&gt;1,VLOOKUP(G105,[9]katvek!$A$2:$B$86,2,TRUE),"?")</f>
        <v>O</v>
      </c>
      <c r="J105" s="20" t="e">
        <f xml:space="preserve"> +#REF!</f>
        <v>#REF!</v>
      </c>
      <c r="K105" s="20" t="s">
        <v>17</v>
      </c>
      <c r="L105" s="23" t="s">
        <v>18</v>
      </c>
      <c r="M105" s="20"/>
      <c r="N105" s="20" t="s">
        <v>80</v>
      </c>
    </row>
    <row r="106" spans="1:14" ht="16.5" customHeight="1" x14ac:dyDescent="0.25">
      <c r="A106" s="36" t="s">
        <v>266</v>
      </c>
      <c r="B106" s="36" t="s">
        <v>267</v>
      </c>
      <c r="C106" s="20"/>
      <c r="D106" s="20"/>
      <c r="E106" s="20" t="s">
        <v>134</v>
      </c>
      <c r="F106" s="22">
        <v>32222</v>
      </c>
      <c r="G106" s="20">
        <f>IF(F106&gt;0,DATEDIF(F106,$M$3,"Y"),"?")</f>
        <v>28</v>
      </c>
      <c r="H106" s="20">
        <v>100</v>
      </c>
      <c r="I106" s="20" t="s">
        <v>95</v>
      </c>
      <c r="J106" s="20"/>
      <c r="K106" s="20" t="s">
        <v>17</v>
      </c>
      <c r="L106" s="23" t="s">
        <v>18</v>
      </c>
      <c r="M106" s="20">
        <f>+M105+1</f>
        <v>1</v>
      </c>
      <c r="N106" s="20" t="s">
        <v>36</v>
      </c>
    </row>
    <row r="107" spans="1:14" ht="16.5" customHeight="1" x14ac:dyDescent="0.25">
      <c r="A107" s="19" t="s">
        <v>268</v>
      </c>
      <c r="B107" s="19" t="s">
        <v>269</v>
      </c>
      <c r="C107" s="20"/>
      <c r="D107" s="20"/>
      <c r="E107" s="20" t="s">
        <v>134</v>
      </c>
      <c r="F107" s="22">
        <v>32000</v>
      </c>
      <c r="G107" s="20">
        <v>28</v>
      </c>
      <c r="H107" s="20">
        <v>100</v>
      </c>
      <c r="I107" s="20" t="s">
        <v>95</v>
      </c>
      <c r="J107" s="20" t="s">
        <v>139</v>
      </c>
      <c r="K107" s="21" t="s">
        <v>22</v>
      </c>
      <c r="L107" s="23" t="s">
        <v>18</v>
      </c>
      <c r="M107" s="65"/>
      <c r="N107" s="20" t="s">
        <v>139</v>
      </c>
    </row>
    <row r="108" spans="1:14" ht="16.5" customHeight="1" x14ac:dyDescent="0.25">
      <c r="A108" s="19" t="s">
        <v>270</v>
      </c>
      <c r="B108" s="60" t="s">
        <v>231</v>
      </c>
      <c r="C108" s="20"/>
      <c r="D108" s="20"/>
      <c r="E108" s="96" t="s">
        <v>134</v>
      </c>
      <c r="F108" s="22">
        <v>31656</v>
      </c>
      <c r="G108" s="20">
        <v>30</v>
      </c>
      <c r="H108" s="20">
        <v>100</v>
      </c>
      <c r="I108" s="20" t="s">
        <v>95</v>
      </c>
      <c r="J108" s="20" t="s">
        <v>27</v>
      </c>
      <c r="K108" s="21" t="s">
        <v>17</v>
      </c>
      <c r="L108" s="23" t="s">
        <v>18</v>
      </c>
      <c r="M108" s="65"/>
      <c r="N108" s="20" t="s">
        <v>28</v>
      </c>
    </row>
    <row r="109" spans="1:14" ht="16.5" customHeight="1" x14ac:dyDescent="0.25">
      <c r="A109" s="36" t="s">
        <v>271</v>
      </c>
      <c r="B109" s="36" t="s">
        <v>272</v>
      </c>
      <c r="C109" s="20"/>
      <c r="D109" s="20"/>
      <c r="E109" s="20" t="s">
        <v>134</v>
      </c>
      <c r="F109" s="22">
        <v>29572</v>
      </c>
      <c r="G109" s="20">
        <f>IF(F109&gt;0,DATEDIF(F109,$M$3,"Y"),"?")</f>
        <v>35</v>
      </c>
      <c r="H109" s="20">
        <v>100</v>
      </c>
      <c r="I109" s="20" t="str">
        <f>IF(G109&gt;1,VLOOKUP(G109,[9]katvek!$A$2:$B$86,2,TRUE),"?")</f>
        <v>O</v>
      </c>
      <c r="J109" s="20" t="e">
        <f xml:space="preserve"> +#REF!</f>
        <v>#REF!</v>
      </c>
      <c r="K109" s="20" t="s">
        <v>17</v>
      </c>
      <c r="L109" s="23" t="s">
        <v>18</v>
      </c>
      <c r="M109" s="65"/>
      <c r="N109" s="20" t="s">
        <v>80</v>
      </c>
    </row>
    <row r="110" spans="1:14" ht="16.5" customHeight="1" x14ac:dyDescent="0.25">
      <c r="A110" s="36" t="s">
        <v>273</v>
      </c>
      <c r="B110" s="36" t="s">
        <v>165</v>
      </c>
      <c r="C110" s="20"/>
      <c r="D110" s="20"/>
      <c r="E110" s="20" t="s">
        <v>134</v>
      </c>
      <c r="F110" s="22">
        <v>28637</v>
      </c>
      <c r="G110" s="20">
        <f>IF(F110&gt;0,DATEDIF(F110,$M$3,"Y"),"?")</f>
        <v>38</v>
      </c>
      <c r="H110" s="20">
        <v>100</v>
      </c>
      <c r="I110" s="20" t="str">
        <f>IF(G110&gt;1,VLOOKUP(G110,[3]katvek!$A$2:$B$86,2,TRUE),"?")</f>
        <v>O</v>
      </c>
      <c r="J110" s="20" t="e">
        <f xml:space="preserve"> +#REF!</f>
        <v>#REF!</v>
      </c>
      <c r="K110" s="20" t="s">
        <v>17</v>
      </c>
      <c r="L110" s="23" t="s">
        <v>18</v>
      </c>
      <c r="M110" s="20">
        <f>+M109+1</f>
        <v>1</v>
      </c>
      <c r="N110" s="20" t="s">
        <v>36</v>
      </c>
    </row>
    <row r="111" spans="1:14" ht="16.5" customHeight="1" x14ac:dyDescent="0.25">
      <c r="A111" s="36" t="s">
        <v>274</v>
      </c>
      <c r="B111" s="36" t="s">
        <v>275</v>
      </c>
      <c r="C111" s="20"/>
      <c r="D111" s="20"/>
      <c r="E111" s="20" t="s">
        <v>134</v>
      </c>
      <c r="F111" s="22">
        <v>27550</v>
      </c>
      <c r="G111" s="20">
        <f>IF(F111&gt;0,DATEDIF(F111,$M$3,"Y"),"?")</f>
        <v>41</v>
      </c>
      <c r="H111" s="20">
        <v>100</v>
      </c>
      <c r="I111" s="20" t="str">
        <f>IF(G111&gt;1,VLOOKUP(G111,[3]katvek!$A$2:$B$86,2,TRUE),"?")</f>
        <v>M1</v>
      </c>
      <c r="J111" s="20" t="e">
        <f xml:space="preserve"> +#REF!</f>
        <v>#REF!</v>
      </c>
      <c r="K111" s="20" t="s">
        <v>17</v>
      </c>
      <c r="L111" s="23" t="s">
        <v>18</v>
      </c>
      <c r="M111" s="20">
        <f>+M110+1</f>
        <v>2</v>
      </c>
      <c r="N111" s="20" t="s">
        <v>36</v>
      </c>
    </row>
    <row r="112" spans="1:14" ht="16.5" customHeight="1" x14ac:dyDescent="0.25">
      <c r="A112" s="97" t="s">
        <v>276</v>
      </c>
      <c r="B112" s="19" t="s">
        <v>277</v>
      </c>
      <c r="C112" s="20"/>
      <c r="D112" s="20"/>
      <c r="E112" s="20" t="s">
        <v>134</v>
      </c>
      <c r="F112" s="95">
        <v>26375</v>
      </c>
      <c r="G112" s="20">
        <v>44</v>
      </c>
      <c r="H112" s="20">
        <v>100</v>
      </c>
      <c r="I112" s="20" t="s">
        <v>278</v>
      </c>
      <c r="J112" s="20" t="s">
        <v>139</v>
      </c>
      <c r="K112" s="21" t="s">
        <v>22</v>
      </c>
      <c r="L112" s="23" t="s">
        <v>18</v>
      </c>
      <c r="M112" s="65"/>
      <c r="N112" s="20" t="s">
        <v>139</v>
      </c>
    </row>
    <row r="113" spans="1:145" ht="16.5" customHeight="1" x14ac:dyDescent="0.25">
      <c r="A113" s="36" t="s">
        <v>279</v>
      </c>
      <c r="B113" s="36" t="s">
        <v>280</v>
      </c>
      <c r="C113" s="20"/>
      <c r="D113" s="20"/>
      <c r="E113" s="20" t="s">
        <v>134</v>
      </c>
      <c r="F113" s="22">
        <v>25885</v>
      </c>
      <c r="G113" s="20">
        <f>IF(F113&gt;0,DATEDIF(F113,$M$3,"Y"),"?")</f>
        <v>45</v>
      </c>
      <c r="H113" s="20">
        <v>100</v>
      </c>
      <c r="I113" s="20" t="str">
        <f>IF(G113&gt;1,VLOOKUP(G113,[6]katvek!$A$2:$B$86,2,TRUE),"?")</f>
        <v>M2</v>
      </c>
      <c r="J113" s="20" t="e">
        <f xml:space="preserve"> +#REF!</f>
        <v>#REF!</v>
      </c>
      <c r="K113" s="20" t="s">
        <v>17</v>
      </c>
      <c r="L113" s="23" t="s">
        <v>50</v>
      </c>
      <c r="M113" s="20"/>
      <c r="N113" s="20" t="s">
        <v>64</v>
      </c>
    </row>
    <row r="114" spans="1:145" ht="16.5" customHeight="1" x14ac:dyDescent="0.25">
      <c r="A114" s="19" t="s">
        <v>281</v>
      </c>
      <c r="B114" s="19" t="s">
        <v>282</v>
      </c>
      <c r="C114" s="20"/>
      <c r="D114" s="20"/>
      <c r="E114" s="21" t="s">
        <v>134</v>
      </c>
      <c r="F114" s="22">
        <v>23050</v>
      </c>
      <c r="G114" s="20">
        <f>IF(F114&gt;0,DATEDIF(F114,$M$3,"Y"),"?")</f>
        <v>53</v>
      </c>
      <c r="H114" s="20">
        <v>100</v>
      </c>
      <c r="I114" s="20" t="str">
        <f>IF(G114&gt;1,VLOOKUP(G114,[4]katvek!$A$2:$B$86,2,TRUE),"?")</f>
        <v>M3</v>
      </c>
      <c r="J114" s="20" t="e">
        <f xml:space="preserve"> +#REF!</f>
        <v>#REF!</v>
      </c>
      <c r="K114" s="21" t="s">
        <v>17</v>
      </c>
      <c r="L114" s="23" t="s">
        <v>18</v>
      </c>
      <c r="M114" s="65"/>
      <c r="N114" s="20" t="s">
        <v>46</v>
      </c>
    </row>
    <row r="115" spans="1:145" ht="16.5" customHeight="1" x14ac:dyDescent="0.25">
      <c r="A115" s="19" t="s">
        <v>191</v>
      </c>
      <c r="B115" s="19" t="s">
        <v>283</v>
      </c>
      <c r="C115" s="20"/>
      <c r="D115" s="20"/>
      <c r="E115" s="21" t="s">
        <v>134</v>
      </c>
      <c r="F115" s="64" t="s">
        <v>284</v>
      </c>
      <c r="G115" s="20">
        <v>73</v>
      </c>
      <c r="H115" s="20">
        <v>100</v>
      </c>
      <c r="I115" s="20" t="str">
        <f>IF(G115&gt;1,VLOOKUP(G115,[2]katvek!$A$2:$B$86,2,TRUE),"?")</f>
        <v>M7</v>
      </c>
      <c r="J115" s="20" t="e">
        <f xml:space="preserve"> +#REF!</f>
        <v>#REF!</v>
      </c>
      <c r="K115" s="21" t="s">
        <v>22</v>
      </c>
      <c r="L115" s="23" t="s">
        <v>18</v>
      </c>
      <c r="M115" s="65"/>
      <c r="N115" s="20" t="s">
        <v>23</v>
      </c>
    </row>
    <row r="116" spans="1:145" ht="16.5" customHeight="1" x14ac:dyDescent="0.25">
      <c r="A116" s="36" t="s">
        <v>285</v>
      </c>
      <c r="B116" s="36" t="s">
        <v>175</v>
      </c>
      <c r="C116" s="20"/>
      <c r="D116" s="20"/>
      <c r="E116" s="20" t="s">
        <v>134</v>
      </c>
      <c r="F116" s="22" t="s">
        <v>286</v>
      </c>
      <c r="G116" s="20">
        <v>19</v>
      </c>
      <c r="H116" s="20">
        <v>110</v>
      </c>
      <c r="I116" s="20" t="str">
        <f>IF(G116&gt;1,VLOOKUP(G116,[2]katvek!$A$2:$B$86,2,TRUE),"?")</f>
        <v>T3</v>
      </c>
      <c r="J116" s="20" t="e">
        <f xml:space="preserve"> +#REF!</f>
        <v>#REF!</v>
      </c>
      <c r="K116" s="20" t="s">
        <v>22</v>
      </c>
      <c r="L116" s="23" t="s">
        <v>18</v>
      </c>
      <c r="M116" s="65"/>
      <c r="N116" s="20" t="s">
        <v>23</v>
      </c>
    </row>
    <row r="117" spans="1:145" ht="16.5" customHeight="1" x14ac:dyDescent="0.25">
      <c r="A117" s="36" t="s">
        <v>287</v>
      </c>
      <c r="B117" s="36" t="s">
        <v>288</v>
      </c>
      <c r="C117" s="20"/>
      <c r="D117" s="20"/>
      <c r="E117" s="20" t="s">
        <v>134</v>
      </c>
      <c r="F117" s="22">
        <v>34939</v>
      </c>
      <c r="G117" s="20">
        <f>IF(F117&gt;0,DATEDIF(F117,$M$3,"Y"),"?")</f>
        <v>21</v>
      </c>
      <c r="H117" s="20">
        <v>110</v>
      </c>
      <c r="I117" s="20" t="str">
        <f>IF(G117&gt;1,VLOOKUP(G117,[3]katvek!$A$2:$B$86,2,TRUE),"?")</f>
        <v>J</v>
      </c>
      <c r="J117" s="20" t="e">
        <f xml:space="preserve"> +#REF!</f>
        <v>#REF!</v>
      </c>
      <c r="K117" s="20" t="s">
        <v>17</v>
      </c>
      <c r="L117" s="23" t="s">
        <v>18</v>
      </c>
      <c r="M117" s="20">
        <f>+M116+1</f>
        <v>1</v>
      </c>
      <c r="N117" s="20" t="s">
        <v>36</v>
      </c>
    </row>
    <row r="118" spans="1:145" ht="16.5" customHeight="1" x14ac:dyDescent="0.25">
      <c r="A118" s="19" t="s">
        <v>289</v>
      </c>
      <c r="B118" s="19" t="s">
        <v>290</v>
      </c>
      <c r="C118" s="20"/>
      <c r="D118" s="20"/>
      <c r="E118" s="21" t="s">
        <v>134</v>
      </c>
      <c r="F118" s="22">
        <v>34541</v>
      </c>
      <c r="G118" s="20">
        <f>IF(F118&gt;0,DATEDIF(F118,$M$3,"Y"),"?")</f>
        <v>22</v>
      </c>
      <c r="H118" s="20">
        <v>110</v>
      </c>
      <c r="I118" s="20" t="str">
        <f>IF(G118&gt;1,VLOOKUP(G118,[4]katvek!$A$2:$B$86,2,TRUE),"?")</f>
        <v>J</v>
      </c>
      <c r="J118" s="20" t="e">
        <f xml:space="preserve"> +#REF!</f>
        <v>#REF!</v>
      </c>
      <c r="K118" s="21" t="s">
        <v>17</v>
      </c>
      <c r="L118" s="23" t="s">
        <v>18</v>
      </c>
      <c r="M118" s="65"/>
      <c r="N118" s="20" t="s">
        <v>46</v>
      </c>
    </row>
    <row r="119" spans="1:145" ht="16.5" customHeight="1" x14ac:dyDescent="0.25">
      <c r="A119" s="36" t="s">
        <v>291</v>
      </c>
      <c r="B119" s="36" t="s">
        <v>292</v>
      </c>
      <c r="C119" s="20"/>
      <c r="D119" s="20"/>
      <c r="E119" s="20" t="s">
        <v>134</v>
      </c>
      <c r="F119" s="22">
        <v>33878</v>
      </c>
      <c r="G119" s="20">
        <v>23</v>
      </c>
      <c r="H119" s="20">
        <v>110</v>
      </c>
      <c r="I119" s="20" t="s">
        <v>26</v>
      </c>
      <c r="J119" s="20" t="s">
        <v>49</v>
      </c>
      <c r="K119" s="20" t="s">
        <v>17</v>
      </c>
      <c r="L119" s="23" t="s">
        <v>50</v>
      </c>
      <c r="M119" s="65"/>
      <c r="N119" s="20" t="s">
        <v>49</v>
      </c>
    </row>
    <row r="120" spans="1:145" ht="16.5" customHeight="1" x14ac:dyDescent="0.25">
      <c r="A120" s="94" t="s">
        <v>293</v>
      </c>
      <c r="B120" s="36" t="s">
        <v>294</v>
      </c>
      <c r="C120" s="20"/>
      <c r="D120" s="20"/>
      <c r="E120" s="20" t="s">
        <v>134</v>
      </c>
      <c r="F120" s="95">
        <v>31047</v>
      </c>
      <c r="G120" s="20">
        <v>31</v>
      </c>
      <c r="H120" s="20">
        <v>110</v>
      </c>
      <c r="I120" s="20" t="s">
        <v>95</v>
      </c>
      <c r="J120" s="20" t="s">
        <v>27</v>
      </c>
      <c r="K120" s="21" t="s">
        <v>17</v>
      </c>
      <c r="L120" s="23" t="s">
        <v>18</v>
      </c>
      <c r="M120" s="65"/>
      <c r="N120" s="20" t="s">
        <v>28</v>
      </c>
    </row>
    <row r="121" spans="1:145" ht="16.5" customHeight="1" x14ac:dyDescent="0.25">
      <c r="A121" s="36" t="s">
        <v>295</v>
      </c>
      <c r="B121" s="36" t="s">
        <v>296</v>
      </c>
      <c r="C121" s="20"/>
      <c r="D121" s="20"/>
      <c r="E121" s="20" t="s">
        <v>134</v>
      </c>
      <c r="F121" s="22">
        <v>28742</v>
      </c>
      <c r="G121" s="20">
        <v>38</v>
      </c>
      <c r="H121" s="20">
        <v>110</v>
      </c>
      <c r="I121" s="20" t="s">
        <v>95</v>
      </c>
      <c r="J121" s="20" t="s">
        <v>158</v>
      </c>
      <c r="K121" s="20" t="s">
        <v>17</v>
      </c>
      <c r="L121" s="23" t="s">
        <v>18</v>
      </c>
      <c r="M121" s="20"/>
      <c r="N121" s="20" t="s">
        <v>159</v>
      </c>
    </row>
    <row r="122" spans="1:145" ht="16.5" customHeight="1" x14ac:dyDescent="0.25">
      <c r="A122" s="36" t="s">
        <v>297</v>
      </c>
      <c r="B122" s="36" t="s">
        <v>298</v>
      </c>
      <c r="C122" s="20"/>
      <c r="D122" s="20"/>
      <c r="E122" s="20" t="s">
        <v>134</v>
      </c>
      <c r="F122" s="22">
        <v>27633</v>
      </c>
      <c r="G122" s="20">
        <f>IF(F122&gt;0,DATEDIF(F122,$M$3,"Y"),"?")</f>
        <v>41</v>
      </c>
      <c r="H122" s="20">
        <v>110</v>
      </c>
      <c r="I122" s="20" t="str">
        <f>IF(G122&gt;1,VLOOKUP(G122,[3]katvek!$A$2:$B$86,2,TRUE),"?")</f>
        <v>M1</v>
      </c>
      <c r="J122" s="20" t="e">
        <f xml:space="preserve"> +#REF!</f>
        <v>#REF!</v>
      </c>
      <c r="K122" s="20" t="s">
        <v>17</v>
      </c>
      <c r="L122" s="23" t="s">
        <v>18</v>
      </c>
      <c r="M122" s="20">
        <f>+M121+1</f>
        <v>1</v>
      </c>
      <c r="N122" s="20" t="s">
        <v>36</v>
      </c>
    </row>
    <row r="123" spans="1:145" ht="16.5" customHeight="1" x14ac:dyDescent="0.25">
      <c r="A123" s="36" t="s">
        <v>299</v>
      </c>
      <c r="B123" s="36" t="s">
        <v>300</v>
      </c>
      <c r="C123" s="20"/>
      <c r="D123" s="20"/>
      <c r="E123" s="20" t="s">
        <v>134</v>
      </c>
      <c r="F123" s="22">
        <v>27320</v>
      </c>
      <c r="G123" s="20">
        <v>41</v>
      </c>
      <c r="H123" s="20">
        <v>110</v>
      </c>
      <c r="I123" s="20" t="s">
        <v>278</v>
      </c>
      <c r="J123" s="20" t="s">
        <v>49</v>
      </c>
      <c r="K123" s="20" t="s">
        <v>17</v>
      </c>
      <c r="L123" s="23" t="s">
        <v>50</v>
      </c>
      <c r="M123" s="65"/>
      <c r="N123" s="20" t="s">
        <v>49</v>
      </c>
    </row>
    <row r="124" spans="1:145" ht="16.5" customHeight="1" x14ac:dyDescent="0.25">
      <c r="A124" s="36" t="s">
        <v>273</v>
      </c>
      <c r="B124" s="36" t="s">
        <v>301</v>
      </c>
      <c r="C124" s="20"/>
      <c r="D124" s="20"/>
      <c r="E124" s="20" t="s">
        <v>134</v>
      </c>
      <c r="F124" s="22">
        <v>26389</v>
      </c>
      <c r="G124" s="20">
        <f>IF(F124&gt;0,DATEDIF(F124,$M$3,"Y"),"?")</f>
        <v>44</v>
      </c>
      <c r="H124" s="20">
        <v>110</v>
      </c>
      <c r="I124" s="20" t="str">
        <f>IF(G124&gt;1,VLOOKUP(G124,[3]katvek!$A$2:$B$86,2,TRUE),"?")</f>
        <v>M1</v>
      </c>
      <c r="J124" s="20" t="e">
        <f xml:space="preserve"> +#REF!</f>
        <v>#REF!</v>
      </c>
      <c r="K124" s="20" t="s">
        <v>17</v>
      </c>
      <c r="L124" s="23" t="s">
        <v>18</v>
      </c>
      <c r="M124" s="20">
        <f>+M123+1</f>
        <v>1</v>
      </c>
      <c r="N124" s="20" t="s">
        <v>36</v>
      </c>
    </row>
    <row r="125" spans="1:145" ht="16.5" customHeight="1" x14ac:dyDescent="0.25">
      <c r="A125" s="36" t="s">
        <v>302</v>
      </c>
      <c r="B125" s="36" t="s">
        <v>303</v>
      </c>
      <c r="C125" s="20"/>
      <c r="D125" s="20"/>
      <c r="E125" s="20" t="s">
        <v>134</v>
      </c>
      <c r="F125" s="22" t="s">
        <v>304</v>
      </c>
      <c r="G125" s="20">
        <v>47</v>
      </c>
      <c r="H125" s="20">
        <v>110</v>
      </c>
      <c r="I125" s="20" t="s">
        <v>220</v>
      </c>
      <c r="J125" s="20" t="s">
        <v>158</v>
      </c>
      <c r="K125" s="20" t="s">
        <v>97</v>
      </c>
      <c r="L125" s="23" t="s">
        <v>18</v>
      </c>
      <c r="M125" s="65"/>
      <c r="N125" s="20" t="s">
        <v>215</v>
      </c>
    </row>
    <row r="126" spans="1:145" ht="16.5" customHeight="1" x14ac:dyDescent="0.25">
      <c r="A126" s="19" t="s">
        <v>305</v>
      </c>
      <c r="B126" s="19" t="s">
        <v>306</v>
      </c>
      <c r="C126" s="20"/>
      <c r="D126" s="20"/>
      <c r="E126" s="21" t="s">
        <v>134</v>
      </c>
      <c r="F126" s="22">
        <v>35088</v>
      </c>
      <c r="G126" s="20">
        <f>IF(F126&gt;0,DATEDIF(F126,$M$3,"Y"),"?")</f>
        <v>20</v>
      </c>
      <c r="H126" s="20">
        <v>125</v>
      </c>
      <c r="I126" s="20" t="str">
        <f>IF(G126&gt;1,VLOOKUP(G126,[4]katvek!$A$2:$B$86,2,TRUE),"?")</f>
        <v>J</v>
      </c>
      <c r="J126" s="20" t="e">
        <f xml:space="preserve"> +#REF!</f>
        <v>#REF!</v>
      </c>
      <c r="K126" s="21" t="s">
        <v>17</v>
      </c>
      <c r="L126" s="23" t="s">
        <v>18</v>
      </c>
      <c r="M126" s="65"/>
      <c r="N126" s="20" t="s">
        <v>46</v>
      </c>
    </row>
    <row r="127" spans="1:145" ht="16.5" customHeight="1" x14ac:dyDescent="0.25">
      <c r="A127" s="36" t="s">
        <v>307</v>
      </c>
      <c r="B127" s="36" t="s">
        <v>308</v>
      </c>
      <c r="C127" s="20"/>
      <c r="D127" s="20"/>
      <c r="E127" s="20" t="s">
        <v>134</v>
      </c>
      <c r="F127" s="22">
        <v>31217</v>
      </c>
      <c r="G127" s="20">
        <v>31</v>
      </c>
      <c r="H127" s="20">
        <v>125</v>
      </c>
      <c r="I127" s="20" t="s">
        <v>95</v>
      </c>
      <c r="J127" s="20" t="s">
        <v>168</v>
      </c>
      <c r="K127" s="20" t="s">
        <v>17</v>
      </c>
      <c r="L127" s="23" t="s">
        <v>18</v>
      </c>
      <c r="M127" s="65"/>
      <c r="N127" s="20" t="s">
        <v>169</v>
      </c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</row>
    <row r="128" spans="1:145" ht="16.5" customHeight="1" x14ac:dyDescent="0.25">
      <c r="A128" s="19" t="s">
        <v>309</v>
      </c>
      <c r="B128" s="19" t="s">
        <v>208</v>
      </c>
      <c r="C128" s="20"/>
      <c r="D128" s="20"/>
      <c r="E128" s="21" t="s">
        <v>134</v>
      </c>
      <c r="F128" s="64" t="s">
        <v>310</v>
      </c>
      <c r="G128" s="20">
        <v>33</v>
      </c>
      <c r="H128" s="20">
        <v>125</v>
      </c>
      <c r="I128" s="20" t="s">
        <v>95</v>
      </c>
      <c r="J128" s="20" t="s">
        <v>96</v>
      </c>
      <c r="K128" s="21" t="s">
        <v>97</v>
      </c>
      <c r="L128" s="23" t="s">
        <v>50</v>
      </c>
      <c r="M128" s="65"/>
      <c r="N128" s="20" t="s">
        <v>98</v>
      </c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</row>
    <row r="129" spans="1:41" ht="16.5" customHeight="1" x14ac:dyDescent="0.25">
      <c r="A129" s="36" t="s">
        <v>311</v>
      </c>
      <c r="B129" s="36" t="s">
        <v>312</v>
      </c>
      <c r="C129" s="20"/>
      <c r="D129" s="20"/>
      <c r="E129" s="20" t="s">
        <v>134</v>
      </c>
      <c r="F129" s="22">
        <v>28751</v>
      </c>
      <c r="G129" s="20">
        <f>IF(F129&gt;0,DATEDIF(F129,$M$3,"Y"),"?")</f>
        <v>38</v>
      </c>
      <c r="H129" s="20">
        <v>125</v>
      </c>
      <c r="I129" s="20" t="str">
        <f>IF(G129&gt;1,VLOOKUP(G129,[3]katvek!$A$2:$B$86,2,TRUE),"?")</f>
        <v>O</v>
      </c>
      <c r="J129" s="20" t="e">
        <f xml:space="preserve"> +#REF!</f>
        <v>#REF!</v>
      </c>
      <c r="K129" s="20" t="s">
        <v>17</v>
      </c>
      <c r="L129" s="23" t="s">
        <v>18</v>
      </c>
      <c r="M129" s="20">
        <f>+M128+1</f>
        <v>1</v>
      </c>
      <c r="N129" s="20" t="s">
        <v>36</v>
      </c>
    </row>
    <row r="130" spans="1:41" ht="16.5" customHeight="1" x14ac:dyDescent="0.25">
      <c r="A130" s="36" t="s">
        <v>313</v>
      </c>
      <c r="B130" s="36" t="s">
        <v>314</v>
      </c>
      <c r="C130" s="20"/>
      <c r="D130" s="20"/>
      <c r="E130" s="20" t="s">
        <v>134</v>
      </c>
      <c r="F130" s="22">
        <v>27785</v>
      </c>
      <c r="G130" s="20">
        <f>IF(F130&gt;0,DATEDIF(F130,$M$3,"Y"),"?")</f>
        <v>40</v>
      </c>
      <c r="H130" s="20">
        <v>125</v>
      </c>
      <c r="I130" s="20" t="str">
        <f>IF(G130&gt;1,VLOOKUP(G130,[3]katvek!$A$2:$B$86,2,TRUE),"?")</f>
        <v>M1</v>
      </c>
      <c r="J130" s="20" t="e">
        <f xml:space="preserve"> +#REF!</f>
        <v>#REF!</v>
      </c>
      <c r="K130" s="20" t="s">
        <v>17</v>
      </c>
      <c r="L130" s="23" t="s">
        <v>18</v>
      </c>
      <c r="M130" s="20">
        <f>+M129+1</f>
        <v>2</v>
      </c>
      <c r="N130" s="20" t="s">
        <v>36</v>
      </c>
    </row>
    <row r="131" spans="1:41" ht="16.5" customHeight="1" x14ac:dyDescent="0.25">
      <c r="A131" s="19" t="s">
        <v>315</v>
      </c>
      <c r="B131" s="19" t="s">
        <v>316</v>
      </c>
      <c r="C131" s="20"/>
      <c r="D131" s="20"/>
      <c r="E131" s="21" t="s">
        <v>134</v>
      </c>
      <c r="F131" s="22">
        <v>25343</v>
      </c>
      <c r="G131" s="20">
        <v>47</v>
      </c>
      <c r="H131" s="20">
        <v>125</v>
      </c>
      <c r="I131" s="20" t="s">
        <v>220</v>
      </c>
      <c r="J131" s="20" t="s">
        <v>139</v>
      </c>
      <c r="K131" s="21" t="s">
        <v>22</v>
      </c>
      <c r="L131" s="23" t="s">
        <v>18</v>
      </c>
      <c r="M131" s="65"/>
      <c r="N131" s="20" t="s">
        <v>139</v>
      </c>
    </row>
    <row r="132" spans="1:41" ht="16.5" customHeight="1" x14ac:dyDescent="0.25">
      <c r="A132" s="36" t="s">
        <v>317</v>
      </c>
      <c r="B132" s="36" t="s">
        <v>318</v>
      </c>
      <c r="C132" s="20"/>
      <c r="D132" s="20"/>
      <c r="E132" s="20" t="s">
        <v>134</v>
      </c>
      <c r="F132" s="22">
        <v>23960</v>
      </c>
      <c r="G132" s="20">
        <f>IF(F132&gt;0,DATEDIF(F132,$M$3,"Y"),"?")</f>
        <v>51</v>
      </c>
      <c r="H132" s="20">
        <v>125</v>
      </c>
      <c r="I132" s="20" t="str">
        <f>IF(G132&gt;1,VLOOKUP(G132,[9]katvek!$A$2:$B$86,2,TRUE),"?")</f>
        <v>M3</v>
      </c>
      <c r="J132" s="20" t="e">
        <f xml:space="preserve"> +#REF!</f>
        <v>#REF!</v>
      </c>
      <c r="K132" s="20" t="s">
        <v>17</v>
      </c>
      <c r="L132" s="23" t="s">
        <v>18</v>
      </c>
      <c r="M132" s="65"/>
      <c r="N132" s="20" t="s">
        <v>80</v>
      </c>
    </row>
    <row r="133" spans="1:41" ht="16.5" customHeight="1" x14ac:dyDescent="0.25">
      <c r="A133" s="19" t="s">
        <v>319</v>
      </c>
      <c r="B133" s="19" t="s">
        <v>320</v>
      </c>
      <c r="C133" s="20"/>
      <c r="D133" s="20"/>
      <c r="E133" s="21" t="s">
        <v>134</v>
      </c>
      <c r="F133" s="22">
        <v>35945</v>
      </c>
      <c r="G133" s="20">
        <f>IF(F133&gt;0,DATEDIF(F133,$M$3,"Y"),"?")</f>
        <v>18</v>
      </c>
      <c r="H133" s="20">
        <v>140</v>
      </c>
      <c r="I133" s="20" t="str">
        <f>IF(G133&gt;1,VLOOKUP(G133,[4]katvek!$A$2:$B$86,2,TRUE),"?")</f>
        <v>T3</v>
      </c>
      <c r="J133" s="20" t="e">
        <f xml:space="preserve"> +#REF!</f>
        <v>#REF!</v>
      </c>
      <c r="K133" s="21" t="s">
        <v>17</v>
      </c>
      <c r="L133" s="23" t="s">
        <v>18</v>
      </c>
      <c r="M133" s="65"/>
      <c r="N133" s="20" t="s">
        <v>46</v>
      </c>
    </row>
    <row r="134" spans="1:41" ht="16.5" customHeight="1" x14ac:dyDescent="0.25">
      <c r="A134" s="36" t="s">
        <v>321</v>
      </c>
      <c r="B134" s="36" t="s">
        <v>322</v>
      </c>
      <c r="C134" s="20"/>
      <c r="D134" s="20"/>
      <c r="E134" s="20" t="s">
        <v>134</v>
      </c>
      <c r="F134" s="22">
        <v>32032</v>
      </c>
      <c r="G134" s="20">
        <f>IF(F134&gt;0,DATEDIF(F134,$M$3,"Y"),"?")</f>
        <v>29</v>
      </c>
      <c r="H134" s="20">
        <v>140</v>
      </c>
      <c r="I134" s="20" t="str">
        <f>IF(G134&gt;1,VLOOKUP(G134,[9]katvek!$A$2:$B$86,2,TRUE),"?")</f>
        <v>O</v>
      </c>
      <c r="J134" s="20" t="e">
        <f xml:space="preserve"> +#REF!</f>
        <v>#REF!</v>
      </c>
      <c r="K134" s="20" t="s">
        <v>17</v>
      </c>
      <c r="L134" s="23" t="s">
        <v>18</v>
      </c>
      <c r="M134" s="65"/>
      <c r="N134" s="20" t="s">
        <v>80</v>
      </c>
    </row>
    <row r="135" spans="1:41" ht="16.5" customHeight="1" x14ac:dyDescent="0.25">
      <c r="A135" s="36" t="s">
        <v>323</v>
      </c>
      <c r="B135" s="36" t="s">
        <v>324</v>
      </c>
      <c r="C135" s="20"/>
      <c r="D135" s="20"/>
      <c r="E135" s="20" t="s">
        <v>134</v>
      </c>
      <c r="F135" s="95" t="s">
        <v>325</v>
      </c>
      <c r="G135" s="20">
        <v>33</v>
      </c>
      <c r="H135" s="20">
        <v>140</v>
      </c>
      <c r="I135" s="20" t="str">
        <f>IF(G135&gt;1,VLOOKUP(G135,[2]katvek!$A$2:$B$86,2,TRUE),"?")</f>
        <v>O</v>
      </c>
      <c r="J135" s="20" t="e">
        <f xml:space="preserve"> +#REF!</f>
        <v>#REF!</v>
      </c>
      <c r="K135" s="20" t="s">
        <v>22</v>
      </c>
      <c r="L135" s="23" t="s">
        <v>18</v>
      </c>
      <c r="M135" s="65"/>
      <c r="N135" s="20" t="s">
        <v>23</v>
      </c>
    </row>
    <row r="136" spans="1:41" ht="16.5" customHeight="1" x14ac:dyDescent="0.25">
      <c r="A136" s="36" t="s">
        <v>326</v>
      </c>
      <c r="B136" s="36" t="s">
        <v>327</v>
      </c>
      <c r="C136" s="20"/>
      <c r="D136" s="20"/>
      <c r="E136" s="20" t="s">
        <v>134</v>
      </c>
      <c r="F136" s="22">
        <v>28767</v>
      </c>
      <c r="G136" s="20">
        <v>37</v>
      </c>
      <c r="H136" s="20">
        <v>140</v>
      </c>
      <c r="I136" s="20" t="s">
        <v>95</v>
      </c>
      <c r="J136" s="20" t="s">
        <v>168</v>
      </c>
      <c r="K136" s="20" t="s">
        <v>17</v>
      </c>
      <c r="L136" s="23" t="s">
        <v>18</v>
      </c>
      <c r="M136" s="65"/>
      <c r="N136" s="20" t="s">
        <v>169</v>
      </c>
    </row>
    <row r="137" spans="1:41" ht="16.5" customHeight="1" x14ac:dyDescent="0.25">
      <c r="A137" s="36" t="s">
        <v>328</v>
      </c>
      <c r="B137" s="36" t="s">
        <v>329</v>
      </c>
      <c r="C137" s="20"/>
      <c r="D137" s="20"/>
      <c r="E137" s="20" t="s">
        <v>134</v>
      </c>
      <c r="F137" s="22">
        <v>28566</v>
      </c>
      <c r="G137" s="20">
        <f>IF(F137&gt;0,DATEDIF(F137,$M$3,"Y"),"?")</f>
        <v>38</v>
      </c>
      <c r="H137" s="20">
        <v>140</v>
      </c>
      <c r="I137" s="20" t="s">
        <v>95</v>
      </c>
      <c r="J137" s="20"/>
      <c r="K137" s="20" t="s">
        <v>17</v>
      </c>
      <c r="L137" s="23" t="s">
        <v>18</v>
      </c>
      <c r="M137" s="20">
        <f>+M136+1</f>
        <v>1</v>
      </c>
      <c r="N137" s="20" t="s">
        <v>36</v>
      </c>
    </row>
    <row r="138" spans="1:41" ht="16.5" customHeight="1" x14ac:dyDescent="0.25">
      <c r="A138" s="36" t="s">
        <v>266</v>
      </c>
      <c r="B138" s="36" t="s">
        <v>330</v>
      </c>
      <c r="C138" s="20"/>
      <c r="D138" s="20"/>
      <c r="E138" s="20" t="s">
        <v>134</v>
      </c>
      <c r="F138" s="22">
        <v>27942</v>
      </c>
      <c r="G138" s="20">
        <f>IF(F138&gt;0,DATEDIF(F138,$M$3,"Y"),"?")</f>
        <v>40</v>
      </c>
      <c r="H138" s="20">
        <v>140</v>
      </c>
      <c r="I138" s="20" t="str">
        <f>IF(G138&gt;1,VLOOKUP(G138,[3]katvek!$A$2:$B$86,2,TRUE),"?")</f>
        <v>M1</v>
      </c>
      <c r="J138" s="20" t="e">
        <f xml:space="preserve"> +#REF!</f>
        <v>#REF!</v>
      </c>
      <c r="K138" s="20" t="s">
        <v>17</v>
      </c>
      <c r="L138" s="23" t="s">
        <v>18</v>
      </c>
      <c r="M138" s="20">
        <f>+M137+1</f>
        <v>2</v>
      </c>
      <c r="N138" s="20" t="s">
        <v>36</v>
      </c>
    </row>
    <row r="139" spans="1:41" ht="16.5" customHeight="1" x14ac:dyDescent="0.25">
      <c r="A139" s="94" t="s">
        <v>331</v>
      </c>
      <c r="B139" s="36" t="s">
        <v>332</v>
      </c>
      <c r="C139" s="20"/>
      <c r="D139" s="20"/>
      <c r="E139" s="20" t="s">
        <v>134</v>
      </c>
      <c r="F139" s="95">
        <v>25369</v>
      </c>
      <c r="G139" s="20">
        <f>IF(F139&gt;0,DATEDIF(F139,$M$3,"Y"),"?")</f>
        <v>47</v>
      </c>
      <c r="H139" s="20">
        <v>140</v>
      </c>
      <c r="I139" s="20" t="str">
        <f>IF(G139&gt;1,VLOOKUP(G139,[7]katvek!$A$2:$B$86,2,TRUE),"?")</f>
        <v>M2</v>
      </c>
      <c r="J139" s="20" t="e">
        <f xml:space="preserve"> +#REF!</f>
        <v>#REF!</v>
      </c>
      <c r="K139" s="20" t="s">
        <v>17</v>
      </c>
      <c r="L139" s="23" t="s">
        <v>18</v>
      </c>
      <c r="M139" s="65"/>
      <c r="N139" s="20" t="s">
        <v>67</v>
      </c>
    </row>
    <row r="141" spans="1:41" ht="21" x14ac:dyDescent="0.35">
      <c r="A141" s="83" t="s">
        <v>333</v>
      </c>
    </row>
    <row r="142" spans="1:41" s="25" customFormat="1" ht="16.5" customHeight="1" x14ac:dyDescent="0.25">
      <c r="A142" s="97" t="s">
        <v>334</v>
      </c>
      <c r="B142" s="19" t="s">
        <v>335</v>
      </c>
      <c r="C142" s="20"/>
      <c r="D142" s="20"/>
      <c r="E142" s="21" t="s">
        <v>134</v>
      </c>
      <c r="F142" s="64" t="s">
        <v>336</v>
      </c>
      <c r="G142" s="20">
        <v>24</v>
      </c>
      <c r="H142" s="20">
        <v>75</v>
      </c>
      <c r="I142" s="20" t="str">
        <f>IF(G142&gt;1,VLOOKUP(G142,[2]katvek!$A$2:$B$86,2,TRUE),"?")</f>
        <v>O</v>
      </c>
      <c r="J142" s="20" t="e">
        <f xml:space="preserve"> +#REF!</f>
        <v>#REF!</v>
      </c>
      <c r="K142" s="98" t="s">
        <v>43</v>
      </c>
      <c r="L142" s="23" t="s">
        <v>18</v>
      </c>
      <c r="M142" s="65"/>
      <c r="N142" s="20" t="s">
        <v>23</v>
      </c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</row>
  </sheetData>
  <mergeCells count="1">
    <mergeCell ref="A1:N1"/>
  </mergeCells>
  <conditionalFormatting sqref="I49:K51 I53:K139 I141:K65536 I3:K47">
    <cfRule type="containsErrors" dxfId="6" priority="4">
      <formula>ISERROR(I3)</formula>
    </cfRule>
  </conditionalFormatting>
  <conditionalFormatting sqref="I52:K52">
    <cfRule type="containsErrors" dxfId="5" priority="1">
      <formula>ISERROR(I52)</formula>
    </cfRule>
  </conditionalFormatting>
  <conditionalFormatting sqref="A142 A52 A60:A64 A67:A71">
    <cfRule type="duplicateValues" dxfId="4" priority="2"/>
  </conditionalFormatting>
  <conditionalFormatting sqref="A6:A12 A32">
    <cfRule type="duplicateValues" dxfId="3" priority="5"/>
  </conditionalFormatting>
  <conditionalFormatting sqref="A143:A65536 A141 A3:A5 A13:A31 A72:A78 A80:A102">
    <cfRule type="duplicateValues" dxfId="2" priority="6"/>
  </conditionalFormatting>
  <conditionalFormatting sqref="A79 A103:A139 A59">
    <cfRule type="duplicateValues" dxfId="1" priority="7"/>
  </conditionalFormatting>
  <conditionalFormatting sqref="A49:A51 A33:A47">
    <cfRule type="duplicateValues" dxfId="0" priority="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Mahony</dc:creator>
  <cp:lastModifiedBy>Anita Mahony</cp:lastModifiedBy>
  <dcterms:created xsi:type="dcterms:W3CDTF">2016-08-04T11:38:12Z</dcterms:created>
  <dcterms:modified xsi:type="dcterms:W3CDTF">2016-08-08T22:09:50Z</dcterms:modified>
</cp:coreProperties>
</file>