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3" i="1" l="1"/>
  <c r="I193" i="1"/>
  <c r="J192" i="1"/>
  <c r="I192" i="1"/>
  <c r="J191" i="1"/>
  <c r="I191" i="1"/>
  <c r="J190" i="1"/>
  <c r="I190" i="1"/>
  <c r="J189" i="1"/>
  <c r="I189" i="1"/>
  <c r="G186" i="1"/>
  <c r="J185" i="1"/>
  <c r="G185" i="1"/>
  <c r="I185" i="1" s="1"/>
  <c r="M182" i="1"/>
  <c r="J182" i="1"/>
  <c r="G182" i="1"/>
  <c r="I182" i="1" s="1"/>
  <c r="J180" i="1"/>
  <c r="G180" i="1"/>
  <c r="I180" i="1" s="1"/>
  <c r="J179" i="1"/>
  <c r="I179" i="1"/>
  <c r="J176" i="1"/>
  <c r="G176" i="1"/>
  <c r="I176" i="1" s="1"/>
  <c r="J175" i="1"/>
  <c r="I175" i="1"/>
  <c r="G175" i="1"/>
  <c r="M174" i="1"/>
  <c r="J174" i="1"/>
  <c r="I174" i="1"/>
  <c r="G174" i="1"/>
  <c r="J173" i="1"/>
  <c r="G173" i="1"/>
  <c r="I173" i="1" s="1"/>
  <c r="J171" i="1"/>
  <c r="I171" i="1"/>
  <c r="M170" i="1"/>
  <c r="J170" i="1"/>
  <c r="G170" i="1"/>
  <c r="I170" i="1" s="1"/>
  <c r="J169" i="1"/>
  <c r="G169" i="1"/>
  <c r="I169" i="1" s="1"/>
  <c r="J168" i="1"/>
  <c r="G168" i="1"/>
  <c r="I168" i="1" s="1"/>
  <c r="J163" i="1"/>
  <c r="G163" i="1"/>
  <c r="I163" i="1" s="1"/>
  <c r="J162" i="1"/>
  <c r="G162" i="1"/>
  <c r="I162" i="1" s="1"/>
  <c r="J161" i="1"/>
  <c r="G161" i="1"/>
  <c r="I161" i="1" s="1"/>
  <c r="M160" i="1"/>
  <c r="M161" i="1" s="1"/>
  <c r="J160" i="1"/>
  <c r="G160" i="1"/>
  <c r="I160" i="1" s="1"/>
  <c r="G158" i="1"/>
  <c r="J156" i="1"/>
  <c r="G156" i="1"/>
  <c r="I156" i="1" s="1"/>
  <c r="J154" i="1"/>
  <c r="G154" i="1"/>
  <c r="I154" i="1" s="1"/>
  <c r="J153" i="1"/>
  <c r="G153" i="1"/>
  <c r="I153" i="1" s="1"/>
  <c r="M152" i="1"/>
  <c r="J152" i="1"/>
  <c r="G152" i="1"/>
  <c r="I152" i="1" s="1"/>
  <c r="M147" i="1"/>
  <c r="J147" i="1"/>
  <c r="G147" i="1"/>
  <c r="I147" i="1" s="1"/>
  <c r="J145" i="1"/>
  <c r="I145" i="1"/>
  <c r="J144" i="1"/>
  <c r="G144" i="1"/>
  <c r="I144" i="1" s="1"/>
  <c r="J143" i="1"/>
  <c r="I143" i="1"/>
  <c r="J142" i="1"/>
  <c r="G142" i="1"/>
  <c r="I142" i="1" s="1"/>
  <c r="J141" i="1"/>
  <c r="I141" i="1"/>
  <c r="M137" i="1"/>
  <c r="J137" i="1"/>
  <c r="G137" i="1"/>
  <c r="I137" i="1" s="1"/>
  <c r="J136" i="1"/>
  <c r="G136" i="1"/>
  <c r="I136" i="1" s="1"/>
  <c r="J132" i="1"/>
  <c r="I132" i="1"/>
  <c r="J129" i="1"/>
  <c r="G129" i="1"/>
  <c r="I129" i="1" s="1"/>
  <c r="M127" i="1"/>
  <c r="J127" i="1"/>
  <c r="G127" i="1"/>
  <c r="I127" i="1" s="1"/>
  <c r="J125" i="1"/>
  <c r="G125" i="1"/>
  <c r="I125" i="1" s="1"/>
  <c r="J124" i="1"/>
  <c r="G124" i="1"/>
  <c r="I124" i="1" s="1"/>
  <c r="J123" i="1"/>
  <c r="G123" i="1"/>
  <c r="I123" i="1" s="1"/>
  <c r="M122" i="1"/>
  <c r="J122" i="1"/>
  <c r="G122" i="1"/>
  <c r="I122" i="1" s="1"/>
  <c r="J121" i="1"/>
  <c r="G121" i="1"/>
  <c r="I121" i="1" s="1"/>
  <c r="J120" i="1"/>
  <c r="I120" i="1"/>
  <c r="M119" i="1"/>
  <c r="J119" i="1"/>
  <c r="G119" i="1"/>
  <c r="I119" i="1" s="1"/>
  <c r="J118" i="1"/>
  <c r="G118" i="1"/>
  <c r="I118" i="1" s="1"/>
  <c r="J115" i="1"/>
  <c r="I115" i="1"/>
  <c r="J114" i="1"/>
  <c r="G114" i="1"/>
  <c r="I114" i="1" s="1"/>
  <c r="M113" i="1"/>
  <c r="M114" i="1" s="1"/>
  <c r="J113" i="1"/>
  <c r="G113" i="1"/>
  <c r="I113" i="1" s="1"/>
  <c r="J111" i="1"/>
  <c r="G111" i="1"/>
  <c r="I111" i="1" s="1"/>
  <c r="J107" i="1"/>
  <c r="G107" i="1"/>
  <c r="I107" i="1" s="1"/>
  <c r="M106" i="1"/>
  <c r="J106" i="1"/>
  <c r="G106" i="1"/>
  <c r="J104" i="1"/>
  <c r="G104" i="1"/>
  <c r="I104" i="1" s="1"/>
  <c r="J102" i="1"/>
  <c r="G102" i="1"/>
  <c r="I102" i="1" s="1"/>
  <c r="J101" i="1"/>
  <c r="G101" i="1"/>
  <c r="I101" i="1" s="1"/>
  <c r="J100" i="1"/>
  <c r="G100" i="1"/>
  <c r="I100" i="1" s="1"/>
  <c r="J99" i="1"/>
  <c r="G99" i="1"/>
  <c r="I99" i="1" s="1"/>
  <c r="J97" i="1"/>
  <c r="I97" i="1"/>
  <c r="M94" i="1"/>
  <c r="J94" i="1"/>
  <c r="G94" i="1"/>
  <c r="I94" i="1" s="1"/>
  <c r="J92" i="1"/>
  <c r="G92" i="1"/>
  <c r="I92" i="1" s="1"/>
  <c r="J91" i="1"/>
  <c r="I91" i="1"/>
  <c r="J89" i="1"/>
  <c r="G89" i="1"/>
  <c r="I89" i="1" s="1"/>
  <c r="J88" i="1"/>
  <c r="G88" i="1"/>
  <c r="I88" i="1" s="1"/>
  <c r="J86" i="1"/>
  <c r="G86" i="1"/>
  <c r="I86" i="1" s="1"/>
  <c r="J84" i="1"/>
  <c r="G84" i="1"/>
  <c r="I84" i="1" s="1"/>
  <c r="J83" i="1"/>
  <c r="G83" i="1"/>
  <c r="I83" i="1" s="1"/>
  <c r="M82" i="1"/>
  <c r="J82" i="1"/>
  <c r="G82" i="1"/>
  <c r="I82" i="1" s="1"/>
  <c r="J81" i="1"/>
  <c r="G81" i="1"/>
  <c r="I81" i="1" s="1"/>
  <c r="M109" i="1"/>
  <c r="J109" i="1"/>
  <c r="G109" i="1"/>
  <c r="I109" i="1" s="1"/>
  <c r="M79" i="1"/>
  <c r="J79" i="1"/>
  <c r="G79" i="1"/>
  <c r="I79" i="1" s="1"/>
  <c r="G78" i="1"/>
  <c r="J77" i="1"/>
  <c r="G77" i="1"/>
  <c r="I77" i="1" s="1"/>
  <c r="J76" i="1"/>
  <c r="I76" i="1"/>
  <c r="J75" i="1"/>
  <c r="G75" i="1"/>
  <c r="I75" i="1" s="1"/>
  <c r="M74" i="1"/>
  <c r="J74" i="1"/>
  <c r="G74" i="1"/>
  <c r="I74" i="1" s="1"/>
  <c r="J73" i="1"/>
  <c r="I73" i="1"/>
  <c r="J72" i="1"/>
  <c r="I72" i="1"/>
  <c r="J70" i="1"/>
  <c r="I70" i="1"/>
  <c r="J67" i="1"/>
  <c r="G67" i="1"/>
  <c r="I67" i="1" s="1"/>
  <c r="M66" i="1"/>
  <c r="M67" i="1" s="1"/>
  <c r="J66" i="1"/>
  <c r="G66" i="1"/>
  <c r="I66" i="1" s="1"/>
  <c r="J63" i="1"/>
  <c r="I63" i="1"/>
  <c r="J62" i="1"/>
  <c r="I62" i="1"/>
  <c r="J61" i="1"/>
  <c r="G61" i="1"/>
  <c r="I61" i="1" s="1"/>
  <c r="J60" i="1"/>
  <c r="G60" i="1"/>
  <c r="I60" i="1" s="1"/>
  <c r="J59" i="1"/>
  <c r="I59" i="1"/>
  <c r="M58" i="1"/>
  <c r="J58" i="1"/>
  <c r="G58" i="1"/>
  <c r="I58" i="1" s="1"/>
  <c r="G56" i="1"/>
  <c r="J55" i="1"/>
  <c r="G55" i="1"/>
  <c r="I55" i="1" s="1"/>
  <c r="M52" i="1"/>
  <c r="J52" i="1"/>
  <c r="G52" i="1"/>
  <c r="I52" i="1" s="1"/>
  <c r="J51" i="1"/>
  <c r="G51" i="1"/>
  <c r="I51" i="1" s="1"/>
  <c r="M50" i="1"/>
  <c r="J50" i="1"/>
  <c r="G50" i="1"/>
  <c r="I50" i="1" s="1"/>
  <c r="J48" i="1"/>
  <c r="G48" i="1"/>
  <c r="I48" i="1" s="1"/>
  <c r="J45" i="1"/>
  <c r="I45" i="1"/>
  <c r="M44" i="1"/>
  <c r="J44" i="1"/>
  <c r="G44" i="1"/>
  <c r="I44" i="1" s="1"/>
  <c r="J39" i="1"/>
  <c r="G39" i="1"/>
  <c r="I39" i="1" s="1"/>
  <c r="J38" i="1"/>
  <c r="G38" i="1"/>
  <c r="I38" i="1" s="1"/>
  <c r="J36" i="1"/>
  <c r="G36" i="1"/>
  <c r="I36" i="1" s="1"/>
  <c r="J34" i="1"/>
  <c r="G34" i="1"/>
  <c r="I34" i="1" s="1"/>
  <c r="J33" i="1"/>
  <c r="J37" i="1"/>
  <c r="G37" i="1"/>
  <c r="I37" i="1" s="1"/>
  <c r="J31" i="1"/>
  <c r="G31" i="1"/>
  <c r="I31" i="1" s="1"/>
  <c r="M30" i="1"/>
  <c r="J30" i="1"/>
  <c r="I30" i="1"/>
  <c r="J29" i="1"/>
  <c r="I29" i="1"/>
  <c r="J27" i="1"/>
  <c r="G27" i="1"/>
  <c r="I27" i="1" s="1"/>
  <c r="J26" i="1"/>
  <c r="I26" i="1"/>
  <c r="M24" i="1"/>
  <c r="J24" i="1"/>
  <c r="G24" i="1"/>
  <c r="I24" i="1" s="1"/>
  <c r="J23" i="1"/>
  <c r="I23" i="1"/>
  <c r="J22" i="1"/>
  <c r="G22" i="1"/>
  <c r="I22" i="1" s="1"/>
  <c r="J21" i="1"/>
  <c r="G21" i="1"/>
  <c r="I21" i="1" s="1"/>
  <c r="J19" i="1"/>
  <c r="G19" i="1"/>
  <c r="I19" i="1" s="1"/>
  <c r="J18" i="1"/>
  <c r="I18" i="1"/>
  <c r="M17" i="1"/>
  <c r="J17" i="1"/>
  <c r="G17" i="1"/>
  <c r="I17" i="1" s="1"/>
  <c r="J16" i="1"/>
  <c r="I16" i="1"/>
  <c r="J14" i="1"/>
  <c r="G14" i="1"/>
  <c r="I14" i="1" s="1"/>
  <c r="J12" i="1"/>
  <c r="I12" i="1"/>
  <c r="J11" i="1"/>
  <c r="G11" i="1"/>
  <c r="I11" i="1" s="1"/>
  <c r="M10" i="1"/>
  <c r="M11" i="1" s="1"/>
  <c r="J10" i="1"/>
  <c r="G10" i="1"/>
  <c r="I10" i="1" s="1"/>
  <c r="J9" i="1"/>
  <c r="G9" i="1"/>
  <c r="I9" i="1" s="1"/>
  <c r="J7" i="1"/>
  <c r="G7" i="1"/>
  <c r="I7" i="1" s="1"/>
</calcChain>
</file>

<file path=xl/sharedStrings.xml><?xml version="1.0" encoding="utf-8"?>
<sst xmlns="http://schemas.openxmlformats.org/spreadsheetml/2006/main" count="1294" uniqueCount="444">
  <si>
    <t>RAW BENCHPRESS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</si>
  <si>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</si>
  <si>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</si>
  <si>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</si>
  <si>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</si>
  <si>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</si>
  <si>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</si>
  <si>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 xml:space="preserve">Age </t>
  </si>
  <si>
    <t>Weight Class</t>
  </si>
  <si>
    <t xml:space="preserve">Age Class </t>
  </si>
  <si>
    <t>Nation</t>
  </si>
  <si>
    <t>Paralympic Yes/No</t>
  </si>
  <si>
    <t xml:space="preserve">BP    RAW </t>
  </si>
  <si>
    <t>WOMEN</t>
  </si>
  <si>
    <t>Alloyarova</t>
  </si>
  <si>
    <t>Aygyul</t>
  </si>
  <si>
    <t>F</t>
  </si>
  <si>
    <t>T1</t>
  </si>
  <si>
    <t>Ukraine</t>
  </si>
  <si>
    <t>No</t>
  </si>
  <si>
    <t>x</t>
  </si>
  <si>
    <t>Pomerantsev</t>
  </si>
  <si>
    <t>Irina</t>
  </si>
  <si>
    <t>X</t>
  </si>
  <si>
    <t>Israel</t>
  </si>
  <si>
    <t xml:space="preserve">Mlýnková </t>
  </si>
  <si>
    <t>Tereza</t>
  </si>
  <si>
    <t>J</t>
  </si>
  <si>
    <t>Czech republic</t>
  </si>
  <si>
    <t>Czech</t>
  </si>
  <si>
    <t>Tomilov</t>
  </si>
  <si>
    <t>Elizabet</t>
  </si>
  <si>
    <t>Seres</t>
  </si>
  <si>
    <t>Marta</t>
  </si>
  <si>
    <t>Hungary</t>
  </si>
  <si>
    <t>Babos</t>
  </si>
  <si>
    <t>Ticia</t>
  </si>
  <si>
    <t>Kneževic</t>
  </si>
  <si>
    <t>Ana</t>
  </si>
  <si>
    <t>20/4/1997</t>
  </si>
  <si>
    <t>NO</t>
  </si>
  <si>
    <t>Serbia</t>
  </si>
  <si>
    <t>Olena</t>
  </si>
  <si>
    <t>M3</t>
  </si>
  <si>
    <t>Jakovljević</t>
  </si>
  <si>
    <t>Danijela</t>
  </si>
  <si>
    <t>Baneva</t>
  </si>
  <si>
    <t>Ina</t>
  </si>
  <si>
    <t>O</t>
  </si>
  <si>
    <t>…………………</t>
  </si>
  <si>
    <t>Bulgaria</t>
  </si>
  <si>
    <t>Andrevski</t>
  </si>
  <si>
    <t>Natasa</t>
  </si>
  <si>
    <t>20/05/1978</t>
  </si>
  <si>
    <t>Egri</t>
  </si>
  <si>
    <t>Ilona</t>
  </si>
  <si>
    <t>Gojković</t>
  </si>
  <si>
    <t xml:space="preserve">Dragana </t>
  </si>
  <si>
    <t>23/6/1970</t>
  </si>
  <si>
    <t>Razzouki Korkis</t>
  </si>
  <si>
    <t>Bettina</t>
  </si>
  <si>
    <t>Poland</t>
  </si>
  <si>
    <t>Ivanova</t>
  </si>
  <si>
    <t>Oksana</t>
  </si>
  <si>
    <t>Torres</t>
  </si>
  <si>
    <t>Vanessa</t>
  </si>
  <si>
    <t>Finland</t>
  </si>
  <si>
    <t>Mitrovic</t>
  </si>
  <si>
    <t>Sladjana</t>
  </si>
  <si>
    <t>Vidojković</t>
  </si>
  <si>
    <t>Sonja</t>
  </si>
  <si>
    <t>31/1/1997</t>
  </si>
  <si>
    <t>Horvath</t>
  </si>
  <si>
    <t>Virag</t>
  </si>
  <si>
    <t>PUZDEROVÁ</t>
  </si>
  <si>
    <t>Monika</t>
  </si>
  <si>
    <t>Slovakia</t>
  </si>
  <si>
    <t>Marinkovic</t>
  </si>
  <si>
    <t xml:space="preserve">Jelena </t>
  </si>
  <si>
    <t>16/8/1983</t>
  </si>
  <si>
    <t>Zlatanovic</t>
  </si>
  <si>
    <t xml:space="preserve">Tanja </t>
  </si>
  <si>
    <t>Burkoňová</t>
  </si>
  <si>
    <t>Simicic</t>
  </si>
  <si>
    <t>16/05/1978</t>
  </si>
  <si>
    <t>Schindelrne Kis</t>
  </si>
  <si>
    <t>Katalin</t>
  </si>
  <si>
    <t>Stošić</t>
  </si>
  <si>
    <t>Jelena</t>
  </si>
  <si>
    <t xml:space="preserve">Rulíková </t>
  </si>
  <si>
    <t>Veronika</t>
  </si>
  <si>
    <t>T3</t>
  </si>
  <si>
    <t>Bertoto</t>
  </si>
  <si>
    <t>Leticia</t>
  </si>
  <si>
    <t>Argentina</t>
  </si>
  <si>
    <t>Agüero</t>
  </si>
  <si>
    <t>Hilander</t>
  </si>
  <si>
    <t>Maiju</t>
  </si>
  <si>
    <t>Markovic</t>
  </si>
  <si>
    <t>Nina</t>
  </si>
  <si>
    <t>23/8/1998</t>
  </si>
  <si>
    <t>MONTENEGRO</t>
  </si>
  <si>
    <t>no</t>
  </si>
  <si>
    <t>Montenegro</t>
  </si>
  <si>
    <t>Pajulahti</t>
  </si>
  <si>
    <t>Minna</t>
  </si>
  <si>
    <t>witte</t>
  </si>
  <si>
    <t>Gisela</t>
  </si>
  <si>
    <t>Germany</t>
  </si>
  <si>
    <t>Ortellado</t>
  </si>
  <si>
    <t>Mariela</t>
  </si>
  <si>
    <t>Valant</t>
  </si>
  <si>
    <t>Andreja</t>
  </si>
  <si>
    <t>Slovenia</t>
  </si>
  <si>
    <t>Fitzpatrick</t>
  </si>
  <si>
    <t>Colleen</t>
  </si>
  <si>
    <t>24/08/1971</t>
  </si>
  <si>
    <t>110+</t>
  </si>
  <si>
    <t>M2</t>
  </si>
  <si>
    <t>Canada</t>
  </si>
  <si>
    <t>MEN</t>
  </si>
  <si>
    <t>Vereb</t>
  </si>
  <si>
    <t>Istvan Laszlo</t>
  </si>
  <si>
    <t>M</t>
  </si>
  <si>
    <t>Pavle</t>
  </si>
  <si>
    <t>26/2/1990</t>
  </si>
  <si>
    <t>Myalkovskyy</t>
  </si>
  <si>
    <t>Vladislav</t>
  </si>
  <si>
    <t>Perezva</t>
  </si>
  <si>
    <t>Vladyslav</t>
  </si>
  <si>
    <t>Manic</t>
  </si>
  <si>
    <t>Lazar</t>
  </si>
  <si>
    <t>Malyk</t>
  </si>
  <si>
    <t>Volodymyr</t>
  </si>
  <si>
    <t xml:space="preserve">Gyuricska </t>
  </si>
  <si>
    <t>Istvan Jnr</t>
  </si>
  <si>
    <t>Strzalek</t>
  </si>
  <si>
    <t>Patryk</t>
  </si>
  <si>
    <t>Nagy</t>
  </si>
  <si>
    <t>Sandor</t>
  </si>
  <si>
    <t>Kovacevski</t>
  </si>
  <si>
    <t>Martin</t>
  </si>
  <si>
    <t>Jnr</t>
  </si>
  <si>
    <t>Macedonia</t>
  </si>
  <si>
    <t>Sazdovski</t>
  </si>
  <si>
    <t>Nebojsa</t>
  </si>
  <si>
    <t>Okunev</t>
  </si>
  <si>
    <t>Alexey</t>
  </si>
  <si>
    <t>Russia</t>
  </si>
  <si>
    <t>Stamenkovski</t>
  </si>
  <si>
    <t>Boshko</t>
  </si>
  <si>
    <t>nO</t>
  </si>
  <si>
    <t>Bobrovitz</t>
  </si>
  <si>
    <t>Gary</t>
  </si>
  <si>
    <t>18/01/1952</t>
  </si>
  <si>
    <t>M5</t>
  </si>
  <si>
    <t>Fonyodi</t>
  </si>
  <si>
    <t>Gyorgy</t>
  </si>
  <si>
    <t>Simonovic</t>
  </si>
  <si>
    <t>Stefan</t>
  </si>
  <si>
    <t>26/01/1998</t>
  </si>
  <si>
    <t>Podunajec</t>
  </si>
  <si>
    <t>Josip</t>
  </si>
  <si>
    <t>Croatia</t>
  </si>
  <si>
    <t>Ristic</t>
  </si>
  <si>
    <t>Milos</t>
  </si>
  <si>
    <t>Iscenko</t>
  </si>
  <si>
    <t>Sergejs</t>
  </si>
  <si>
    <t>Latvia</t>
  </si>
  <si>
    <t>Arizanović</t>
  </si>
  <si>
    <t>Dušan</t>
  </si>
  <si>
    <t>Bosev</t>
  </si>
  <si>
    <t>Ivailo</t>
  </si>
  <si>
    <t>POULAIN</t>
  </si>
  <si>
    <t>EMMANUEL</t>
  </si>
  <si>
    <t>France</t>
  </si>
  <si>
    <t>Hajas</t>
  </si>
  <si>
    <t>Norbert</t>
  </si>
  <si>
    <t>Karlilk</t>
  </si>
  <si>
    <t>Zsolt</t>
  </si>
  <si>
    <t>DUBUS</t>
  </si>
  <si>
    <t>JACKY</t>
  </si>
  <si>
    <t>M4</t>
  </si>
  <si>
    <t>FERAUD</t>
  </si>
  <si>
    <t>GUYHLEM</t>
  </si>
  <si>
    <t>M7</t>
  </si>
  <si>
    <t>Velickovic</t>
  </si>
  <si>
    <t>Nikola</t>
  </si>
  <si>
    <t>21/12/2001</t>
  </si>
  <si>
    <t>Syrovátka</t>
  </si>
  <si>
    <t>Matěj</t>
  </si>
  <si>
    <t>T2</t>
  </si>
  <si>
    <t>Jankovic</t>
  </si>
  <si>
    <t>Ivan</t>
  </si>
  <si>
    <t>30/04/1997</t>
  </si>
  <si>
    <t>Stanojlović</t>
  </si>
  <si>
    <t>Boban</t>
  </si>
  <si>
    <t>26/09/1995</t>
  </si>
  <si>
    <t>Egei</t>
  </si>
  <si>
    <t>Daniel</t>
  </si>
  <si>
    <t>Nikolić</t>
  </si>
  <si>
    <t>Đorđe</t>
  </si>
  <si>
    <t>Reljić</t>
  </si>
  <si>
    <t>25/09/1988</t>
  </si>
  <si>
    <t>Kelly</t>
  </si>
  <si>
    <t>Ben</t>
  </si>
  <si>
    <t>Ireland</t>
  </si>
  <si>
    <t>Kukharenko</t>
  </si>
  <si>
    <t>Dmitrii</t>
  </si>
  <si>
    <t>Spain</t>
  </si>
  <si>
    <t>Megyeri</t>
  </si>
  <si>
    <t>Zoltan</t>
  </si>
  <si>
    <t xml:space="preserve">Tomáš </t>
  </si>
  <si>
    <t>Robert</t>
  </si>
  <si>
    <t>M1</t>
  </si>
  <si>
    <t>Nyikos Kiss</t>
  </si>
  <si>
    <t xml:space="preserve">Attila </t>
  </si>
  <si>
    <t>Rabinovich</t>
  </si>
  <si>
    <t>Alexandr</t>
  </si>
  <si>
    <t>Istvan</t>
  </si>
  <si>
    <t>Bark</t>
  </si>
  <si>
    <t>Alexander</t>
  </si>
  <si>
    <t>Averbakh</t>
  </si>
  <si>
    <t>Leonid</t>
  </si>
  <si>
    <t>Jovanović</t>
  </si>
  <si>
    <t>Ljubiša</t>
  </si>
  <si>
    <t>26/10/1950</t>
  </si>
  <si>
    <t>M6</t>
  </si>
  <si>
    <t>Healy</t>
  </si>
  <si>
    <t>Bill</t>
  </si>
  <si>
    <t>Esser</t>
  </si>
  <si>
    <t>František</t>
  </si>
  <si>
    <t>Papir</t>
  </si>
  <si>
    <t>Alex</t>
  </si>
  <si>
    <t>TKACHUK</t>
  </si>
  <si>
    <t>ALEKSANDR</t>
  </si>
  <si>
    <t>Kohout</t>
  </si>
  <si>
    <t>Ondřej</t>
  </si>
  <si>
    <t>Pjanovic</t>
  </si>
  <si>
    <t>Djordje</t>
  </si>
  <si>
    <t>Jovanovic</t>
  </si>
  <si>
    <t xml:space="preserve">Vladan </t>
  </si>
  <si>
    <t xml:space="preserve">Lukášov </t>
  </si>
  <si>
    <t>Tomáš</t>
  </si>
  <si>
    <t>Mezo Aron</t>
  </si>
  <si>
    <t>Benjamin</t>
  </si>
  <si>
    <t>Keković</t>
  </si>
  <si>
    <t>Mirko</t>
  </si>
  <si>
    <t>19/9/1995</t>
  </si>
  <si>
    <t>Ajdin</t>
  </si>
  <si>
    <t>Lanco</t>
  </si>
  <si>
    <t>Bosna i Hercegovina</t>
  </si>
  <si>
    <t>Bosnia Herzegovina</t>
  </si>
  <si>
    <t>Stanojlovic</t>
  </si>
  <si>
    <t>Bojan</t>
  </si>
  <si>
    <t>26/3/1993</t>
  </si>
  <si>
    <t>Popovski</t>
  </si>
  <si>
    <t>Schoblocher</t>
  </si>
  <si>
    <t>Ogorek</t>
  </si>
  <si>
    <t>Rafal</t>
  </si>
  <si>
    <t>Koziel</t>
  </si>
  <si>
    <t>PETROV</t>
  </si>
  <si>
    <t>DMITRII</t>
  </si>
  <si>
    <t>Penkov</t>
  </si>
  <si>
    <t>Silvestar</t>
  </si>
  <si>
    <t>Obšivač</t>
  </si>
  <si>
    <t>Mato</t>
  </si>
  <si>
    <t>Baosic</t>
  </si>
  <si>
    <t>Blagoje</t>
  </si>
  <si>
    <t xml:space="preserve">Kupcsik </t>
  </si>
  <si>
    <t>Laszlo</t>
  </si>
  <si>
    <t>Bogatkov</t>
  </si>
  <si>
    <t>Andrey</t>
  </si>
  <si>
    <t>Brauner</t>
  </si>
  <si>
    <t>Zdeněk</t>
  </si>
  <si>
    <t xml:space="preserve">SLIMÁK </t>
  </si>
  <si>
    <t>Jozef</t>
  </si>
  <si>
    <t>Valery</t>
  </si>
  <si>
    <t>DENIS</t>
  </si>
  <si>
    <t>JEAN FRANCOIS</t>
  </si>
  <si>
    <t>Bognar</t>
  </si>
  <si>
    <t>Geza Attila</t>
  </si>
  <si>
    <t xml:space="preserve">Sztanke </t>
  </si>
  <si>
    <t>Jozsef</t>
  </si>
  <si>
    <t>Tanasković</t>
  </si>
  <si>
    <t>15/08/1997</t>
  </si>
  <si>
    <t>Till</t>
  </si>
  <si>
    <t>Patrik</t>
  </si>
  <si>
    <t>Kovalčík</t>
  </si>
  <si>
    <t>David</t>
  </si>
  <si>
    <t>Vukicević</t>
  </si>
  <si>
    <t>Miloš</t>
  </si>
  <si>
    <t xml:space="preserve">Bak </t>
  </si>
  <si>
    <t>Pavković</t>
  </si>
  <si>
    <t>17/5/1994</t>
  </si>
  <si>
    <t>Rukavina</t>
  </si>
  <si>
    <t>Marijo</t>
  </si>
  <si>
    <t>Olah</t>
  </si>
  <si>
    <t>Akos</t>
  </si>
  <si>
    <t>Kivela</t>
  </si>
  <si>
    <t>Joni</t>
  </si>
  <si>
    <t>Fedyaev</t>
  </si>
  <si>
    <t>Vasiliy</t>
  </si>
  <si>
    <t>Poikonen</t>
  </si>
  <si>
    <t>Atte</t>
  </si>
  <si>
    <t xml:space="preserve">Saud </t>
  </si>
  <si>
    <t>Šaban</t>
  </si>
  <si>
    <t>Beime</t>
  </si>
  <si>
    <t>Peter</t>
  </si>
  <si>
    <t>Maceášik</t>
  </si>
  <si>
    <t>Petr</t>
  </si>
  <si>
    <t>Vlačinić</t>
  </si>
  <si>
    <t>Miroslav</t>
  </si>
  <si>
    <t>PADO</t>
  </si>
  <si>
    <t>Milan</t>
  </si>
  <si>
    <t>BOUTON</t>
  </si>
  <si>
    <t>STEPHANE</t>
  </si>
  <si>
    <t>Stefanovic</t>
  </si>
  <si>
    <t xml:space="preserve">Tomislav </t>
  </si>
  <si>
    <t>17/08/1970</t>
  </si>
  <si>
    <t>Hampton</t>
  </si>
  <si>
    <t>Steve</t>
  </si>
  <si>
    <t>New Zealand</t>
  </si>
  <si>
    <t>Walter</t>
  </si>
  <si>
    <t>Bruno</t>
  </si>
  <si>
    <t>Suzic</t>
  </si>
  <si>
    <t>Branko</t>
  </si>
  <si>
    <t>Borkowski</t>
  </si>
  <si>
    <t>Miroslaw</t>
  </si>
  <si>
    <t>Tamas</t>
  </si>
  <si>
    <t>ČINČURA</t>
  </si>
  <si>
    <t>Imrich</t>
  </si>
  <si>
    <t>BELMIR</t>
  </si>
  <si>
    <t>PATRICE</t>
  </si>
  <si>
    <t>ASSIRELLI</t>
  </si>
  <si>
    <t>MARC</t>
  </si>
  <si>
    <t>Radomir</t>
  </si>
  <si>
    <t>20/8/1943</t>
  </si>
  <si>
    <t xml:space="preserve"> Savic</t>
  </si>
  <si>
    <t>Gmitrović</t>
  </si>
  <si>
    <t>28/9/1996</t>
  </si>
  <si>
    <t>Tadić</t>
  </si>
  <si>
    <t>Goran</t>
  </si>
  <si>
    <t>Manasic</t>
  </si>
  <si>
    <t>28/08/1993</t>
  </si>
  <si>
    <t>Khrystin</t>
  </si>
  <si>
    <t>Artem</t>
  </si>
  <si>
    <t>Katona</t>
  </si>
  <si>
    <t>Gabor</t>
  </si>
  <si>
    <t>Velin</t>
  </si>
  <si>
    <t>Tsvetan</t>
  </si>
  <si>
    <t>Chour</t>
  </si>
  <si>
    <t>Mahir</t>
  </si>
  <si>
    <t>Moro</t>
  </si>
  <si>
    <t>Kužel</t>
  </si>
  <si>
    <t>Vlastimil</t>
  </si>
  <si>
    <t>Kozari</t>
  </si>
  <si>
    <t>KLIMOVICH</t>
  </si>
  <si>
    <t>KULAKOV</t>
  </si>
  <si>
    <t xml:space="preserve"> IGOR</t>
  </si>
  <si>
    <t>Gvoić</t>
  </si>
  <si>
    <t>Zvonimir</t>
  </si>
  <si>
    <t>NUSSBAUM</t>
  </si>
  <si>
    <t>DOMINIQUE</t>
  </si>
  <si>
    <t>Obermeister</t>
  </si>
  <si>
    <t>Gennady</t>
  </si>
  <si>
    <t>TYLIŠČÁK</t>
  </si>
  <si>
    <t>Ľuboš</t>
  </si>
  <si>
    <t>Hegedus</t>
  </si>
  <si>
    <t xml:space="preserve">Kis </t>
  </si>
  <si>
    <t>Hunjet</t>
  </si>
  <si>
    <t>Dino</t>
  </si>
  <si>
    <t>Ristić</t>
  </si>
  <si>
    <t>Dejan</t>
  </si>
  <si>
    <t>Samir</t>
  </si>
  <si>
    <t>Ademović</t>
  </si>
  <si>
    <t>Georgiev</t>
  </si>
  <si>
    <t>Evlogi</t>
  </si>
  <si>
    <t>Muhić</t>
  </si>
  <si>
    <t>Irfan</t>
  </si>
  <si>
    <t>Rudikov</t>
  </si>
  <si>
    <t>Sergei</t>
  </si>
  <si>
    <t>TARASENKO</t>
  </si>
  <si>
    <t>ALEKSEI</t>
  </si>
  <si>
    <t>Szabo</t>
  </si>
  <si>
    <t>Daugavets</t>
  </si>
  <si>
    <t>Mariks</t>
  </si>
  <si>
    <t>Holland</t>
  </si>
  <si>
    <t>Declan</t>
  </si>
  <si>
    <t>Great Britain</t>
  </si>
  <si>
    <t>GB</t>
  </si>
  <si>
    <t>Haavisto</t>
  </si>
  <si>
    <t>Billy</t>
  </si>
  <si>
    <t>Molnar</t>
  </si>
  <si>
    <t>Csaba</t>
  </si>
  <si>
    <t xml:space="preserve">LEBEDEV </t>
  </si>
  <si>
    <t>IGOR</t>
  </si>
  <si>
    <t xml:space="preserve"> Krstic</t>
  </si>
  <si>
    <t>Ivica</t>
  </si>
  <si>
    <t>LUCAS</t>
  </si>
  <si>
    <t>CHRISTIAN</t>
  </si>
  <si>
    <t>MASSE</t>
  </si>
  <si>
    <t>ROMUALD</t>
  </si>
  <si>
    <t>Ilić</t>
  </si>
  <si>
    <t>Aleksandar</t>
  </si>
  <si>
    <t>30/07/1992</t>
  </si>
  <si>
    <t>Ihalainen</t>
  </si>
  <si>
    <t>Janne</t>
  </si>
  <si>
    <t>Mirza</t>
  </si>
  <si>
    <t>Muratović</t>
  </si>
  <si>
    <t>Zsolt Viktor</t>
  </si>
  <si>
    <t>OROS</t>
  </si>
  <si>
    <t>Ján</t>
  </si>
  <si>
    <t>Agnew</t>
  </si>
  <si>
    <t>Tim</t>
  </si>
  <si>
    <t>15/05/1987</t>
  </si>
  <si>
    <t>140+</t>
  </si>
  <si>
    <t>Murtomaki</t>
  </si>
  <si>
    <t>Jani</t>
  </si>
  <si>
    <t>Lasarev</t>
  </si>
  <si>
    <t>Sergey</t>
  </si>
  <si>
    <t>PARALYMPIC</t>
  </si>
  <si>
    <t>Djelic</t>
  </si>
  <si>
    <t>Slavica</t>
  </si>
  <si>
    <t xml:space="preserve"> 28/08/1966</t>
  </si>
  <si>
    <t>YES</t>
  </si>
  <si>
    <t>Vasic</t>
  </si>
  <si>
    <t xml:space="preserve">Marija </t>
  </si>
  <si>
    <t>19/12/1988</t>
  </si>
  <si>
    <t>Spasic</t>
  </si>
  <si>
    <t xml:space="preserve">Oliver </t>
  </si>
  <si>
    <t>28/06/1976</t>
  </si>
  <si>
    <t>Radojicic</t>
  </si>
  <si>
    <t xml:space="preserve">Nikola </t>
  </si>
  <si>
    <t>23/08/1991</t>
  </si>
  <si>
    <t>Cukic</t>
  </si>
  <si>
    <t xml:space="preserve"> Nebojsa</t>
  </si>
  <si>
    <t>15/11/1960</t>
  </si>
  <si>
    <t>Senković</t>
  </si>
  <si>
    <t xml:space="preserve">Milorad </t>
  </si>
  <si>
    <t>14/12/1976</t>
  </si>
  <si>
    <t>Vdovychenko</t>
  </si>
  <si>
    <t>Iaroslav</t>
  </si>
  <si>
    <t>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</si>
</sst>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charset val="238"/>
    </font>
    <font>
      <sz val="9.5"/>
      <color rgb="FF50005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.5"/>
      <color rgb="FF2222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ont="1" applyFill="1" applyAlignment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Alignment="1"/>
    <xf numFmtId="0" fontId="0" fillId="2" borderId="1" xfId="0" applyFill="1" applyBorder="1" applyAlignment="1"/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6" fillId="2" borderId="1" xfId="0" applyFont="1" applyFill="1" applyBorder="1" applyAlignment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14" fontId="8" fillId="2" borderId="1" xfId="0" applyNumberFormat="1" applyFont="1" applyFill="1" applyBorder="1"/>
    <xf numFmtId="0" fontId="9" fillId="2" borderId="1" xfId="0" applyFont="1" applyFill="1" applyBorder="1" applyAlignment="1"/>
    <xf numFmtId="14" fontId="10" fillId="2" borderId="1" xfId="0" applyNumberFormat="1" applyFont="1" applyFill="1" applyBorder="1"/>
    <xf numFmtId="0" fontId="11" fillId="2" borderId="1" xfId="0" applyFont="1" applyFill="1" applyBorder="1" applyAlignment="1"/>
    <xf numFmtId="0" fontId="0" fillId="2" borderId="1" xfId="0" applyFill="1" applyBorder="1"/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latvia%20worlds%20201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reland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poland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finland%20worlds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argentina%20worlds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Germany%20worlds%20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russia%20worlds%20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croatia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4"/>
  <sheetViews>
    <sheetView tabSelected="1" topLeftCell="A26" workbookViewId="0">
      <selection activeCell="L33" sqref="L33"/>
    </sheetView>
  </sheetViews>
  <sheetFormatPr defaultRowHeight="15" x14ac:dyDescent="0.25"/>
  <cols>
    <col min="1" max="1" width="15.7109375" style="1" customWidth="1"/>
    <col min="2" max="2" width="15.28515625" style="1" customWidth="1"/>
    <col min="3" max="3" width="13.5703125" style="2" hidden="1" customWidth="1"/>
    <col min="4" max="4" width="6.42578125" style="2" hidden="1" customWidth="1"/>
    <col min="5" max="5" width="5.140625" style="3" customWidth="1"/>
    <col min="6" max="6" width="14.28515625" style="1" hidden="1" customWidth="1"/>
    <col min="7" max="7" width="6.85546875" style="3" customWidth="1"/>
    <col min="8" max="8" width="8.5703125" style="3" customWidth="1"/>
    <col min="9" max="9" width="6" style="3" customWidth="1"/>
    <col min="10" max="10" width="20.140625" style="3" hidden="1" customWidth="1"/>
    <col min="11" max="11" width="11.5703125" style="3" hidden="1" customWidth="1"/>
    <col min="12" max="12" width="6.7109375" style="4" customWidth="1"/>
    <col min="13" max="13" width="2.85546875" style="5" hidden="1" customWidth="1"/>
    <col min="14" max="14" width="18" style="5" customWidth="1"/>
  </cols>
  <sheetData>
    <row r="1" spans="1:14" ht="26.25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3" spans="1:14" ht="78.75" x14ac:dyDescent="0.2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9">
        <v>42631</v>
      </c>
      <c r="N3" s="6" t="s">
        <v>10</v>
      </c>
    </row>
    <row r="4" spans="1:14" ht="15.75" x14ac:dyDescent="0.25">
      <c r="A4" s="10"/>
      <c r="B4" s="10"/>
      <c r="C4" s="10"/>
      <c r="D4" s="10"/>
      <c r="E4" s="11"/>
      <c r="F4" s="11"/>
      <c r="G4" s="11"/>
      <c r="H4" s="11"/>
      <c r="I4" s="11"/>
      <c r="J4" s="11"/>
      <c r="K4" s="11"/>
      <c r="L4" s="12"/>
      <c r="M4" s="13"/>
      <c r="N4" s="10"/>
    </row>
    <row r="5" spans="1:14" ht="21" x14ac:dyDescent="0.35">
      <c r="A5" s="14" t="s">
        <v>13</v>
      </c>
    </row>
    <row r="6" spans="1:14" ht="15.75" x14ac:dyDescent="0.25">
      <c r="A6" s="15" t="s">
        <v>14</v>
      </c>
      <c r="B6" s="15" t="s">
        <v>15</v>
      </c>
      <c r="C6" s="16"/>
      <c r="D6" s="16"/>
      <c r="E6" s="16" t="s">
        <v>16</v>
      </c>
      <c r="F6" s="17">
        <v>37967</v>
      </c>
      <c r="G6" s="16">
        <v>12</v>
      </c>
      <c r="H6" s="16">
        <v>44</v>
      </c>
      <c r="I6" s="16" t="s">
        <v>17</v>
      </c>
      <c r="J6" s="16" t="s">
        <v>18</v>
      </c>
      <c r="K6" s="16" t="s">
        <v>19</v>
      </c>
      <c r="L6" s="18" t="s">
        <v>20</v>
      </c>
      <c r="M6" s="19"/>
      <c r="N6" s="16" t="s">
        <v>18</v>
      </c>
    </row>
    <row r="7" spans="1:14" ht="15.75" x14ac:dyDescent="0.25">
      <c r="A7" s="20" t="s">
        <v>21</v>
      </c>
      <c r="B7" s="20" t="s">
        <v>22</v>
      </c>
      <c r="C7" s="16"/>
      <c r="D7" s="16"/>
      <c r="E7" s="21" t="s">
        <v>16</v>
      </c>
      <c r="F7" s="22">
        <v>25727</v>
      </c>
      <c r="G7" s="16">
        <f>IF(F7&gt;0,DATEDIF(F7,$M$3,"Y"),"?")</f>
        <v>46</v>
      </c>
      <c r="H7" s="16">
        <v>44</v>
      </c>
      <c r="I7" s="16" t="str">
        <f>IF(G7&gt;1,VLOOKUP(G7,[1]katvek!$A$2:$B$86,2,TRUE),"?")</f>
        <v>M2</v>
      </c>
      <c r="J7" s="16" t="e">
        <f xml:space="preserve"> +#REF!</f>
        <v>#REF!</v>
      </c>
      <c r="K7" s="21" t="s">
        <v>19</v>
      </c>
      <c r="L7" s="18" t="s">
        <v>23</v>
      </c>
      <c r="M7" s="16"/>
      <c r="N7" s="16" t="s">
        <v>24</v>
      </c>
    </row>
    <row r="8" spans="1:14" ht="15.75" x14ac:dyDescent="0.25">
      <c r="A8" s="23" t="s">
        <v>25</v>
      </c>
      <c r="B8" s="23" t="s">
        <v>26</v>
      </c>
      <c r="C8" s="16"/>
      <c r="D8" s="16"/>
      <c r="E8" s="16" t="s">
        <v>16</v>
      </c>
      <c r="F8" s="22">
        <v>34043</v>
      </c>
      <c r="G8" s="16">
        <v>23</v>
      </c>
      <c r="H8" s="16">
        <v>48</v>
      </c>
      <c r="I8" s="16" t="s">
        <v>27</v>
      </c>
      <c r="J8" s="16" t="s">
        <v>28</v>
      </c>
      <c r="K8" s="21" t="s">
        <v>19</v>
      </c>
      <c r="L8" s="18" t="s">
        <v>23</v>
      </c>
      <c r="M8" s="19"/>
      <c r="N8" s="16" t="s">
        <v>29</v>
      </c>
    </row>
    <row r="9" spans="1:14" ht="15.75" x14ac:dyDescent="0.25">
      <c r="A9" s="24" t="s">
        <v>30</v>
      </c>
      <c r="B9" s="20" t="s">
        <v>31</v>
      </c>
      <c r="C9" s="16"/>
      <c r="D9" s="16"/>
      <c r="E9" s="21" t="s">
        <v>16</v>
      </c>
      <c r="F9" s="25">
        <v>37836</v>
      </c>
      <c r="G9" s="16">
        <f>IF(F9&gt;0,DATEDIF(F9,$M$3,"Y"),"?")</f>
        <v>13</v>
      </c>
      <c r="H9" s="16">
        <v>52</v>
      </c>
      <c r="I9" s="16" t="str">
        <f>IF(G9&gt;1,VLOOKUP(G9,[1]katvek!$A$2:$B$86,2,TRUE),"?")</f>
        <v>T1</v>
      </c>
      <c r="J9" s="16" t="e">
        <f xml:space="preserve"> +#REF!</f>
        <v>#REF!</v>
      </c>
      <c r="K9" s="21" t="s">
        <v>19</v>
      </c>
      <c r="L9" s="18" t="s">
        <v>23</v>
      </c>
      <c r="M9" s="16"/>
      <c r="N9" s="16" t="s">
        <v>24</v>
      </c>
    </row>
    <row r="10" spans="1:14" ht="15.75" x14ac:dyDescent="0.25">
      <c r="A10" s="23" t="s">
        <v>32</v>
      </c>
      <c r="B10" s="23" t="s">
        <v>33</v>
      </c>
      <c r="C10" s="16"/>
      <c r="D10" s="16"/>
      <c r="E10" s="16" t="s">
        <v>16</v>
      </c>
      <c r="F10" s="22">
        <v>37778</v>
      </c>
      <c r="G10" s="16">
        <f>IF(F10&gt;0,DATEDIF(F10,$M$3,"Y"),"?")</f>
        <v>13</v>
      </c>
      <c r="H10" s="16">
        <v>52</v>
      </c>
      <c r="I10" s="16" t="str">
        <f>IF(G10&gt;1,VLOOKUP(G10,[2]katvek!$A$2:$B$86,2,TRUE),"?")</f>
        <v>T1</v>
      </c>
      <c r="J10" s="16" t="e">
        <f xml:space="preserve"> +#REF!</f>
        <v>#REF!</v>
      </c>
      <c r="K10" s="16" t="s">
        <v>19</v>
      </c>
      <c r="L10" s="18" t="s">
        <v>23</v>
      </c>
      <c r="M10" s="16">
        <f>+M9+1</f>
        <v>1</v>
      </c>
      <c r="N10" s="16" t="s">
        <v>34</v>
      </c>
    </row>
    <row r="11" spans="1:14" ht="15.75" x14ac:dyDescent="0.25">
      <c r="A11" s="23" t="s">
        <v>35</v>
      </c>
      <c r="B11" s="23" t="s">
        <v>36</v>
      </c>
      <c r="C11" s="16"/>
      <c r="D11" s="16"/>
      <c r="E11" s="16" t="s">
        <v>16</v>
      </c>
      <c r="F11" s="22">
        <v>35575</v>
      </c>
      <c r="G11" s="16">
        <f>IF(F11&gt;0,DATEDIF(F11,$M$3,"Y"),"?")</f>
        <v>19</v>
      </c>
      <c r="H11" s="16">
        <v>52</v>
      </c>
      <c r="I11" s="16" t="str">
        <f>IF(G11&gt;1,VLOOKUP(G11,[2]katvek!$A$2:$B$86,2,TRUE),"?")</f>
        <v>T3</v>
      </c>
      <c r="J11" s="16" t="e">
        <f xml:space="preserve"> +#REF!</f>
        <v>#REF!</v>
      </c>
      <c r="K11" s="16" t="s">
        <v>19</v>
      </c>
      <c r="L11" s="18" t="s">
        <v>23</v>
      </c>
      <c r="M11" s="16">
        <f>+M10+1</f>
        <v>2</v>
      </c>
      <c r="N11" s="16" t="s">
        <v>34</v>
      </c>
    </row>
    <row r="12" spans="1:14" ht="15.75" x14ac:dyDescent="0.25">
      <c r="A12" s="23" t="s">
        <v>37</v>
      </c>
      <c r="B12" s="23" t="s">
        <v>38</v>
      </c>
      <c r="C12" s="16"/>
      <c r="D12" s="16"/>
      <c r="E12" s="16" t="s">
        <v>16</v>
      </c>
      <c r="F12" s="22" t="s">
        <v>39</v>
      </c>
      <c r="G12" s="16">
        <v>19</v>
      </c>
      <c r="H12" s="16">
        <v>52</v>
      </c>
      <c r="I12" s="16" t="str">
        <f>IF(G12&gt;1,VLOOKUP(G12,[3]katvek!$A$2:$B$86,2,TRUE),"?")</f>
        <v>T3</v>
      </c>
      <c r="J12" s="16" t="e">
        <f xml:space="preserve"> +#REF!</f>
        <v>#REF!</v>
      </c>
      <c r="K12" s="16" t="s">
        <v>40</v>
      </c>
      <c r="L12" s="18" t="s">
        <v>23</v>
      </c>
      <c r="M12" s="19"/>
      <c r="N12" s="16" t="s">
        <v>41</v>
      </c>
    </row>
    <row r="13" spans="1:14" ht="15.75" x14ac:dyDescent="0.25">
      <c r="A13" s="15" t="s">
        <v>14</v>
      </c>
      <c r="B13" s="15" t="s">
        <v>42</v>
      </c>
      <c r="C13" s="16"/>
      <c r="D13" s="16"/>
      <c r="E13" s="16" t="s">
        <v>16</v>
      </c>
      <c r="F13" s="22">
        <v>24023</v>
      </c>
      <c r="G13" s="16">
        <v>50</v>
      </c>
      <c r="H13" s="16">
        <v>52</v>
      </c>
      <c r="I13" s="16" t="s">
        <v>43</v>
      </c>
      <c r="J13" s="16" t="s">
        <v>18</v>
      </c>
      <c r="K13" s="16" t="s">
        <v>19</v>
      </c>
      <c r="L13" s="18" t="s">
        <v>20</v>
      </c>
      <c r="M13" s="19"/>
      <c r="N13" s="16" t="s">
        <v>18</v>
      </c>
    </row>
    <row r="14" spans="1:14" ht="15.75" x14ac:dyDescent="0.25">
      <c r="A14" s="23" t="s">
        <v>44</v>
      </c>
      <c r="B14" s="23" t="s">
        <v>45</v>
      </c>
      <c r="C14" s="16"/>
      <c r="D14" s="16"/>
      <c r="E14" s="16" t="s">
        <v>16</v>
      </c>
      <c r="F14" s="22">
        <v>32874</v>
      </c>
      <c r="G14" s="16">
        <f>IF(F14&gt;0,DATEDIF(F14,$M$3,"Y"),"?")</f>
        <v>26</v>
      </c>
      <c r="H14" s="16">
        <v>56</v>
      </c>
      <c r="I14" s="16" t="str">
        <f>IF(G14&gt;1,VLOOKUP(G14,[3]katvek!$A$2:$B$86,2,TRUE),"?")</f>
        <v>O</v>
      </c>
      <c r="J14" s="16" t="e">
        <f xml:space="preserve"> +#REF!</f>
        <v>#REF!</v>
      </c>
      <c r="K14" s="16" t="s">
        <v>40</v>
      </c>
      <c r="L14" s="18" t="s">
        <v>23</v>
      </c>
      <c r="M14" s="19"/>
      <c r="N14" s="16" t="s">
        <v>41</v>
      </c>
    </row>
    <row r="15" spans="1:14" ht="15.75" x14ac:dyDescent="0.25">
      <c r="A15" s="23" t="s">
        <v>46</v>
      </c>
      <c r="B15" s="23" t="s">
        <v>47</v>
      </c>
      <c r="C15" s="16"/>
      <c r="D15" s="16"/>
      <c r="E15" s="16" t="s">
        <v>16</v>
      </c>
      <c r="F15" s="22">
        <v>32260</v>
      </c>
      <c r="G15" s="16">
        <v>28</v>
      </c>
      <c r="H15" s="16">
        <v>56</v>
      </c>
      <c r="I15" s="16" t="s">
        <v>48</v>
      </c>
      <c r="J15" s="16" t="s">
        <v>49</v>
      </c>
      <c r="K15" s="16" t="s">
        <v>19</v>
      </c>
      <c r="L15" s="18" t="s">
        <v>23</v>
      </c>
      <c r="M15" s="16"/>
      <c r="N15" s="16" t="s">
        <v>50</v>
      </c>
    </row>
    <row r="16" spans="1:14" ht="15.75" x14ac:dyDescent="0.25">
      <c r="A16" s="20" t="s">
        <v>51</v>
      </c>
      <c r="B16" s="20" t="s">
        <v>52</v>
      </c>
      <c r="C16" s="16"/>
      <c r="D16" s="16"/>
      <c r="E16" s="21" t="s">
        <v>16</v>
      </c>
      <c r="F16" s="26" t="s">
        <v>53</v>
      </c>
      <c r="G16" s="16">
        <v>38</v>
      </c>
      <c r="H16" s="16">
        <v>56</v>
      </c>
      <c r="I16" s="16" t="str">
        <f>IF(G16&gt;1,VLOOKUP(G16,[3]katvek!$A$2:$B$86,2,TRUE),"?")</f>
        <v>O</v>
      </c>
      <c r="J16" s="16" t="e">
        <f xml:space="preserve"> +#REF!</f>
        <v>#REF!</v>
      </c>
      <c r="K16" s="16" t="s">
        <v>40</v>
      </c>
      <c r="L16" s="18" t="s">
        <v>23</v>
      </c>
      <c r="M16" s="19"/>
      <c r="N16" s="16" t="s">
        <v>41</v>
      </c>
    </row>
    <row r="17" spans="1:14" ht="15.75" x14ac:dyDescent="0.25">
      <c r="A17" s="23" t="s">
        <v>54</v>
      </c>
      <c r="B17" s="23" t="s">
        <v>55</v>
      </c>
      <c r="C17" s="16"/>
      <c r="D17" s="16"/>
      <c r="E17" s="16" t="s">
        <v>16</v>
      </c>
      <c r="F17" s="22">
        <v>26644</v>
      </c>
      <c r="G17" s="16">
        <f>IF(F17&gt;0,DATEDIF(F17,$M$3,"Y"),"?")</f>
        <v>43</v>
      </c>
      <c r="H17" s="16">
        <v>56</v>
      </c>
      <c r="I17" s="16" t="str">
        <f>IF(G17&gt;1,VLOOKUP(G17,[2]katvek!$A$2:$B$86,2,TRUE),"?")</f>
        <v>M1</v>
      </c>
      <c r="J17" s="16" t="e">
        <f xml:space="preserve"> +#REF!</f>
        <v>#REF!</v>
      </c>
      <c r="K17" s="16" t="s">
        <v>19</v>
      </c>
      <c r="L17" s="18" t="s">
        <v>23</v>
      </c>
      <c r="M17" s="16">
        <f>+M16+1</f>
        <v>1</v>
      </c>
      <c r="N17" s="16" t="s">
        <v>34</v>
      </c>
    </row>
    <row r="18" spans="1:14" ht="15.75" x14ac:dyDescent="0.25">
      <c r="A18" s="23" t="s">
        <v>56</v>
      </c>
      <c r="B18" s="23" t="s">
        <v>57</v>
      </c>
      <c r="C18" s="16"/>
      <c r="D18" s="16"/>
      <c r="E18" s="16" t="s">
        <v>16</v>
      </c>
      <c r="F18" s="22" t="s">
        <v>58</v>
      </c>
      <c r="G18" s="16">
        <v>46</v>
      </c>
      <c r="H18" s="16">
        <v>56</v>
      </c>
      <c r="I18" s="16" t="str">
        <f>IF(G18&gt;1,VLOOKUP(G18,[3]katvek!$A$2:$B$86,2,TRUE),"?")</f>
        <v>M2</v>
      </c>
      <c r="J18" s="16" t="e">
        <f xml:space="preserve"> +#REF!</f>
        <v>#REF!</v>
      </c>
      <c r="K18" s="16" t="s">
        <v>40</v>
      </c>
      <c r="L18" s="18" t="s">
        <v>23</v>
      </c>
      <c r="M18" s="19"/>
      <c r="N18" s="16" t="s">
        <v>41</v>
      </c>
    </row>
    <row r="19" spans="1:14" ht="15.75" x14ac:dyDescent="0.25">
      <c r="A19" s="23" t="s">
        <v>59</v>
      </c>
      <c r="B19" s="23" t="s">
        <v>60</v>
      </c>
      <c r="C19" s="16"/>
      <c r="D19" s="16"/>
      <c r="E19" s="16" t="s">
        <v>16</v>
      </c>
      <c r="F19" s="22">
        <v>23982</v>
      </c>
      <c r="G19" s="16">
        <f>IF(F19&gt;0,DATEDIF(F19,$M$3,"Y"),"?")</f>
        <v>51</v>
      </c>
      <c r="H19" s="16">
        <v>56</v>
      </c>
      <c r="I19" s="16" t="str">
        <f>IF(G19&gt;1,VLOOKUP(G19,[4]katvek!$A$2:$B$86,2,TRUE),"?")</f>
        <v>M3</v>
      </c>
      <c r="J19" s="16" t="e">
        <f xml:space="preserve"> +#REF!</f>
        <v>#REF!</v>
      </c>
      <c r="K19" s="16" t="s">
        <v>19</v>
      </c>
      <c r="L19" s="18" t="s">
        <v>23</v>
      </c>
      <c r="M19" s="19"/>
      <c r="N19" s="16" t="s">
        <v>61</v>
      </c>
    </row>
    <row r="20" spans="1:14" ht="15.75" x14ac:dyDescent="0.25">
      <c r="A20" s="23" t="s">
        <v>62</v>
      </c>
      <c r="B20" s="23" t="s">
        <v>63</v>
      </c>
      <c r="C20" s="16"/>
      <c r="D20" s="16"/>
      <c r="E20" s="16" t="s">
        <v>16</v>
      </c>
      <c r="F20" s="22">
        <v>33481</v>
      </c>
      <c r="G20" s="16">
        <v>25</v>
      </c>
      <c r="H20" s="16">
        <v>60</v>
      </c>
      <c r="I20" s="16" t="s">
        <v>48</v>
      </c>
      <c r="J20" s="16" t="s">
        <v>18</v>
      </c>
      <c r="K20" s="16" t="s">
        <v>19</v>
      </c>
      <c r="L20" s="18" t="s">
        <v>20</v>
      </c>
      <c r="M20" s="19"/>
      <c r="N20" s="16" t="s">
        <v>18</v>
      </c>
    </row>
    <row r="21" spans="1:14" ht="15.75" x14ac:dyDescent="0.25">
      <c r="A21" s="23" t="s">
        <v>64</v>
      </c>
      <c r="B21" s="23" t="s">
        <v>65</v>
      </c>
      <c r="C21" s="16"/>
      <c r="D21" s="16"/>
      <c r="E21" s="16" t="s">
        <v>16</v>
      </c>
      <c r="F21" s="22">
        <v>31761</v>
      </c>
      <c r="G21" s="16">
        <f>IF(F21&gt;0,DATEDIF(F21,$M$3,"Y"),"?")</f>
        <v>29</v>
      </c>
      <c r="H21" s="16">
        <v>60</v>
      </c>
      <c r="I21" s="16" t="str">
        <f>IF(G21&gt;1,VLOOKUP(G21,[5]katvek!$A$2:$B$86,2,TRUE),"?")</f>
        <v>O</v>
      </c>
      <c r="J21" s="16" t="e">
        <f xml:space="preserve"> +#REF!</f>
        <v>#REF!</v>
      </c>
      <c r="K21" s="16" t="s">
        <v>19</v>
      </c>
      <c r="L21" s="18" t="s">
        <v>23</v>
      </c>
      <c r="M21" s="19"/>
      <c r="N21" s="16" t="s">
        <v>66</v>
      </c>
    </row>
    <row r="22" spans="1:14" ht="15.75" x14ac:dyDescent="0.25">
      <c r="A22" s="20" t="s">
        <v>67</v>
      </c>
      <c r="B22" s="20" t="s">
        <v>68</v>
      </c>
      <c r="C22" s="16"/>
      <c r="D22" s="16"/>
      <c r="E22" s="21" t="s">
        <v>16</v>
      </c>
      <c r="F22" s="22">
        <v>27313</v>
      </c>
      <c r="G22" s="16">
        <f>IF(F22&gt;0,DATEDIF(F22,$M$3,"Y"),"?")</f>
        <v>41</v>
      </c>
      <c r="H22" s="16">
        <v>60</v>
      </c>
      <c r="I22" s="16" t="str">
        <f>IF(G22&gt;1,VLOOKUP(G22,[3]katvek!$A$2:$B$86,2,TRUE),"?")</f>
        <v>M1</v>
      </c>
      <c r="J22" s="16" t="e">
        <f xml:space="preserve"> +#REF!</f>
        <v>#REF!</v>
      </c>
      <c r="K22" s="16" t="s">
        <v>40</v>
      </c>
      <c r="L22" s="18" t="s">
        <v>23</v>
      </c>
      <c r="M22" s="19"/>
      <c r="N22" s="16" t="s">
        <v>41</v>
      </c>
    </row>
    <row r="23" spans="1:14" ht="15.75" x14ac:dyDescent="0.25">
      <c r="A23" s="23" t="s">
        <v>69</v>
      </c>
      <c r="B23" s="23" t="s">
        <v>70</v>
      </c>
      <c r="C23" s="16"/>
      <c r="D23" s="16"/>
      <c r="E23" s="16" t="s">
        <v>16</v>
      </c>
      <c r="F23" s="22" t="s">
        <v>71</v>
      </c>
      <c r="G23" s="16">
        <v>19</v>
      </c>
      <c r="H23" s="16">
        <v>67.5</v>
      </c>
      <c r="I23" s="16" t="str">
        <f>IF(G23&gt;1,VLOOKUP(G23,[3]katvek!$A$2:$B$86,2,TRUE),"?")</f>
        <v>T3</v>
      </c>
      <c r="J23" s="16" t="e">
        <f xml:space="preserve"> +#REF!</f>
        <v>#REF!</v>
      </c>
      <c r="K23" s="16" t="s">
        <v>40</v>
      </c>
      <c r="L23" s="18" t="s">
        <v>23</v>
      </c>
      <c r="M23" s="19"/>
      <c r="N23" s="16" t="s">
        <v>41</v>
      </c>
    </row>
    <row r="24" spans="1:14" ht="15.75" x14ac:dyDescent="0.25">
      <c r="A24" s="23" t="s">
        <v>72</v>
      </c>
      <c r="B24" s="23" t="s">
        <v>73</v>
      </c>
      <c r="C24" s="16"/>
      <c r="D24" s="16"/>
      <c r="E24" s="16" t="s">
        <v>16</v>
      </c>
      <c r="F24" s="22">
        <v>33888</v>
      </c>
      <c r="G24" s="16">
        <f>IF(F24&gt;0,DATEDIF(F24,$M$3,"Y"),"?")</f>
        <v>23</v>
      </c>
      <c r="H24" s="16">
        <v>67.5</v>
      </c>
      <c r="I24" s="16" t="str">
        <f>IF(G24&gt;1,VLOOKUP(G24,[2]katvek!$A$2:$B$86,2,TRUE),"?")</f>
        <v>J</v>
      </c>
      <c r="J24" s="16" t="e">
        <f xml:space="preserve"> +#REF!</f>
        <v>#REF!</v>
      </c>
      <c r="K24" s="16" t="s">
        <v>19</v>
      </c>
      <c r="L24" s="18" t="s">
        <v>23</v>
      </c>
      <c r="M24" s="16">
        <f>+M23+1</f>
        <v>1</v>
      </c>
      <c r="N24" s="16" t="s">
        <v>34</v>
      </c>
    </row>
    <row r="25" spans="1:14" ht="15.75" x14ac:dyDescent="0.25">
      <c r="A25" s="23" t="s">
        <v>74</v>
      </c>
      <c r="B25" s="23" t="s">
        <v>75</v>
      </c>
      <c r="C25" s="16"/>
      <c r="D25" s="16"/>
      <c r="E25" s="16" t="s">
        <v>16</v>
      </c>
      <c r="F25" s="22">
        <v>33304</v>
      </c>
      <c r="G25" s="16">
        <v>25</v>
      </c>
      <c r="H25" s="16">
        <v>67.5</v>
      </c>
      <c r="I25" s="16" t="s">
        <v>48</v>
      </c>
      <c r="J25" s="16" t="s">
        <v>76</v>
      </c>
      <c r="K25" s="16" t="s">
        <v>19</v>
      </c>
      <c r="L25" s="18" t="s">
        <v>20</v>
      </c>
      <c r="M25" s="19"/>
      <c r="N25" s="16" t="s">
        <v>76</v>
      </c>
    </row>
    <row r="26" spans="1:14" ht="15.75" x14ac:dyDescent="0.25">
      <c r="A26" s="27" t="s">
        <v>77</v>
      </c>
      <c r="B26" s="23" t="s">
        <v>78</v>
      </c>
      <c r="C26" s="16"/>
      <c r="D26" s="16"/>
      <c r="E26" s="16" t="s">
        <v>16</v>
      </c>
      <c r="F26" s="22" t="s">
        <v>79</v>
      </c>
      <c r="G26" s="16">
        <v>33</v>
      </c>
      <c r="H26" s="16">
        <v>67.5</v>
      </c>
      <c r="I26" s="16" t="str">
        <f>IF(G26&gt;1,VLOOKUP(G26,[3]katvek!$A$2:$B$86,2,TRUE),"?")</f>
        <v>O</v>
      </c>
      <c r="J26" s="16" t="e">
        <f xml:space="preserve"> +#REF!</f>
        <v>#REF!</v>
      </c>
      <c r="K26" s="16" t="s">
        <v>40</v>
      </c>
      <c r="L26" s="18" t="s">
        <v>23</v>
      </c>
      <c r="M26" s="19"/>
      <c r="N26" s="16" t="s">
        <v>41</v>
      </c>
    </row>
    <row r="27" spans="1:14" ht="15.75" x14ac:dyDescent="0.25">
      <c r="A27" s="20" t="s">
        <v>80</v>
      </c>
      <c r="B27" s="20" t="s">
        <v>81</v>
      </c>
      <c r="C27" s="16"/>
      <c r="D27" s="16"/>
      <c r="E27" s="21" t="s">
        <v>16</v>
      </c>
      <c r="F27" s="22">
        <v>29841</v>
      </c>
      <c r="G27" s="16">
        <f>IF(F27&gt;0,DATEDIF(F27,$M$3,"Y"),"?")</f>
        <v>35</v>
      </c>
      <c r="H27" s="16">
        <v>67.5</v>
      </c>
      <c r="I27" s="16" t="str">
        <f>IF(G27&gt;1,VLOOKUP(G27,[3]katvek!$A$2:$B$86,2,TRUE),"?")</f>
        <v>O</v>
      </c>
      <c r="J27" s="16" t="e">
        <f xml:space="preserve"> +#REF!</f>
        <v>#REF!</v>
      </c>
      <c r="K27" s="16" t="s">
        <v>40</v>
      </c>
      <c r="L27" s="18" t="s">
        <v>23</v>
      </c>
      <c r="M27" s="19"/>
      <c r="N27" s="16" t="s">
        <v>41</v>
      </c>
    </row>
    <row r="28" spans="1:14" ht="15.75" x14ac:dyDescent="0.25">
      <c r="A28" s="20" t="s">
        <v>82</v>
      </c>
      <c r="B28" s="15" t="s">
        <v>26</v>
      </c>
      <c r="C28" s="16"/>
      <c r="D28" s="16"/>
      <c r="E28" s="28" t="s">
        <v>16</v>
      </c>
      <c r="F28" s="22">
        <v>28646</v>
      </c>
      <c r="G28" s="16">
        <v>38</v>
      </c>
      <c r="H28" s="16">
        <v>67.5</v>
      </c>
      <c r="I28" s="16" t="s">
        <v>48</v>
      </c>
      <c r="J28" s="16" t="s">
        <v>28</v>
      </c>
      <c r="K28" s="21" t="s">
        <v>19</v>
      </c>
      <c r="L28" s="18" t="s">
        <v>23</v>
      </c>
      <c r="M28" s="19"/>
      <c r="N28" s="16" t="s">
        <v>29</v>
      </c>
    </row>
    <row r="29" spans="1:14" ht="15.75" x14ac:dyDescent="0.25">
      <c r="A29" s="20" t="s">
        <v>83</v>
      </c>
      <c r="B29" s="20" t="s">
        <v>45</v>
      </c>
      <c r="C29" s="16"/>
      <c r="D29" s="16"/>
      <c r="E29" s="21" t="s">
        <v>16</v>
      </c>
      <c r="F29" s="26" t="s">
        <v>84</v>
      </c>
      <c r="G29" s="16">
        <v>38</v>
      </c>
      <c r="H29" s="16">
        <v>67.5</v>
      </c>
      <c r="I29" s="16" t="str">
        <f>IF(G29&gt;1,VLOOKUP(G29,[3]katvek!$A$2:$B$86,2,TRUE),"?")</f>
        <v>O</v>
      </c>
      <c r="J29" s="16" t="e">
        <f xml:space="preserve"> +#REF!</f>
        <v>#REF!</v>
      </c>
      <c r="K29" s="16" t="s">
        <v>40</v>
      </c>
      <c r="L29" s="18" t="s">
        <v>23</v>
      </c>
      <c r="M29" s="19"/>
      <c r="N29" s="16" t="s">
        <v>41</v>
      </c>
    </row>
    <row r="30" spans="1:14" ht="15.75" x14ac:dyDescent="0.25">
      <c r="A30" s="23" t="s">
        <v>85</v>
      </c>
      <c r="B30" s="23" t="s">
        <v>86</v>
      </c>
      <c r="C30" s="16"/>
      <c r="D30" s="16"/>
      <c r="E30" s="16" t="s">
        <v>16</v>
      </c>
      <c r="F30" s="22">
        <v>25923</v>
      </c>
      <c r="G30" s="16">
        <v>45</v>
      </c>
      <c r="H30" s="16">
        <v>67.5</v>
      </c>
      <c r="I30" s="16" t="str">
        <f>IF(G30&gt;1,VLOOKUP(G30,[2]katvek!$A$2:$B$86,2,TRUE),"?")</f>
        <v>M2</v>
      </c>
      <c r="J30" s="16" t="e">
        <f xml:space="preserve"> +#REF!</f>
        <v>#REF!</v>
      </c>
      <c r="K30" s="16" t="s">
        <v>19</v>
      </c>
      <c r="L30" s="18" t="s">
        <v>23</v>
      </c>
      <c r="M30" s="16">
        <f>+M29+1</f>
        <v>1</v>
      </c>
      <c r="N30" s="16" t="s">
        <v>34</v>
      </c>
    </row>
    <row r="31" spans="1:14" ht="15.75" x14ac:dyDescent="0.25">
      <c r="A31" s="15" t="s">
        <v>87</v>
      </c>
      <c r="B31" s="15" t="s">
        <v>88</v>
      </c>
      <c r="C31" s="16"/>
      <c r="D31" s="16"/>
      <c r="E31" s="21" t="s">
        <v>16</v>
      </c>
      <c r="F31" s="22">
        <v>36225</v>
      </c>
      <c r="G31" s="16">
        <f>IF(F31&gt;0,DATEDIF(F31,$M$3,"Y"),"?")</f>
        <v>17</v>
      </c>
      <c r="H31" s="16">
        <v>75</v>
      </c>
      <c r="I31" s="16" t="str">
        <f>IF(G31&gt;1,VLOOKUP(G31,[3]katvek!$A$2:$B$86,2,TRUE),"?")</f>
        <v>T2</v>
      </c>
      <c r="J31" s="16" t="e">
        <f xml:space="preserve"> +#REF!</f>
        <v>#REF!</v>
      </c>
      <c r="K31" s="16" t="s">
        <v>40</v>
      </c>
      <c r="L31" s="18" t="s">
        <v>23</v>
      </c>
      <c r="M31" s="19"/>
      <c r="N31" s="16" t="s">
        <v>41</v>
      </c>
    </row>
    <row r="32" spans="1:14" ht="15.75" x14ac:dyDescent="0.25">
      <c r="A32" s="23" t="s">
        <v>89</v>
      </c>
      <c r="B32" s="23" t="s">
        <v>90</v>
      </c>
      <c r="C32" s="16"/>
      <c r="D32" s="16"/>
      <c r="E32" s="16" t="s">
        <v>16</v>
      </c>
      <c r="F32" s="22">
        <v>35529</v>
      </c>
      <c r="G32" s="16">
        <v>19</v>
      </c>
      <c r="H32" s="16">
        <v>75</v>
      </c>
      <c r="I32" s="16" t="s">
        <v>91</v>
      </c>
      <c r="J32" s="16" t="s">
        <v>28</v>
      </c>
      <c r="K32" s="21" t="s">
        <v>19</v>
      </c>
      <c r="L32" s="18" t="s">
        <v>23</v>
      </c>
      <c r="M32" s="19"/>
      <c r="N32" s="16" t="s">
        <v>29</v>
      </c>
    </row>
    <row r="33" spans="1:14" ht="15.75" x14ac:dyDescent="0.25">
      <c r="A33" s="29" t="s">
        <v>95</v>
      </c>
      <c r="B33" s="23" t="s">
        <v>443</v>
      </c>
      <c r="C33" s="16"/>
      <c r="D33" s="16"/>
      <c r="E33" s="16" t="s">
        <v>16</v>
      </c>
      <c r="F33" s="25">
        <v>22539</v>
      </c>
      <c r="G33" s="16">
        <v>55</v>
      </c>
      <c r="H33" s="16">
        <v>75</v>
      </c>
      <c r="I33" s="16" t="s">
        <v>182</v>
      </c>
      <c r="J33" s="16" t="e">
        <f xml:space="preserve"> +#REF!</f>
        <v>#REF!</v>
      </c>
      <c r="K33" s="16" t="s">
        <v>19</v>
      </c>
      <c r="L33" s="18" t="s">
        <v>20</v>
      </c>
      <c r="M33" s="16"/>
      <c r="N33" s="16" t="s">
        <v>94</v>
      </c>
    </row>
    <row r="34" spans="1:14" ht="15.75" x14ac:dyDescent="0.25">
      <c r="A34" s="23" t="s">
        <v>96</v>
      </c>
      <c r="B34" s="23" t="s">
        <v>97</v>
      </c>
      <c r="C34" s="16"/>
      <c r="D34" s="16"/>
      <c r="E34" s="16" t="s">
        <v>16</v>
      </c>
      <c r="F34" s="22">
        <v>21023</v>
      </c>
      <c r="G34" s="16">
        <f>IF(F34&gt;0,DATEDIF(F34,$M$3,"Y"),"?")</f>
        <v>59</v>
      </c>
      <c r="H34" s="16">
        <v>75</v>
      </c>
      <c r="I34" s="16" t="str">
        <f>IF(G34&gt;1,VLOOKUP(G34,[5]katvek!$A$2:$B$86,2,TRUE),"?")</f>
        <v>M4</v>
      </c>
      <c r="J34" s="16" t="e">
        <f xml:space="preserve"> +#REF!</f>
        <v>#REF!</v>
      </c>
      <c r="K34" s="16" t="s">
        <v>19</v>
      </c>
      <c r="L34" s="18" t="s">
        <v>23</v>
      </c>
      <c r="M34" s="19"/>
      <c r="N34" s="16" t="s">
        <v>66</v>
      </c>
    </row>
    <row r="35" spans="1:14" ht="15.75" x14ac:dyDescent="0.25">
      <c r="A35" s="20" t="s">
        <v>98</v>
      </c>
      <c r="B35" s="20" t="s">
        <v>99</v>
      </c>
      <c r="C35" s="16"/>
      <c r="D35" s="16"/>
      <c r="E35" s="21" t="s">
        <v>16</v>
      </c>
      <c r="F35" s="26" t="s">
        <v>100</v>
      </c>
      <c r="G35" s="16">
        <v>18</v>
      </c>
      <c r="H35" s="16">
        <v>82.5</v>
      </c>
      <c r="I35" s="16" t="s">
        <v>91</v>
      </c>
      <c r="J35" s="16" t="s">
        <v>101</v>
      </c>
      <c r="K35" s="21" t="s">
        <v>102</v>
      </c>
      <c r="L35" s="18" t="s">
        <v>20</v>
      </c>
      <c r="M35" s="19"/>
      <c r="N35" s="16" t="s">
        <v>103</v>
      </c>
    </row>
    <row r="36" spans="1:14" ht="15.75" x14ac:dyDescent="0.25">
      <c r="A36" s="23" t="s">
        <v>104</v>
      </c>
      <c r="B36" s="23" t="s">
        <v>105</v>
      </c>
      <c r="C36" s="16"/>
      <c r="D36" s="16"/>
      <c r="E36" s="16" t="s">
        <v>16</v>
      </c>
      <c r="F36" s="22">
        <v>29710</v>
      </c>
      <c r="G36" s="16">
        <f>IF(F36&gt;0,DATEDIF(F36,$M$3,"Y"),"?")</f>
        <v>35</v>
      </c>
      <c r="H36" s="16">
        <v>82.5</v>
      </c>
      <c r="I36" s="16" t="str">
        <f>IF(G36&gt;1,VLOOKUP(G36,[5]katvek!$A$2:$B$86,2,TRUE),"?")</f>
        <v>O</v>
      </c>
      <c r="J36" s="16" t="e">
        <f xml:space="preserve"> +#REF!</f>
        <v>#REF!</v>
      </c>
      <c r="K36" s="16" t="s">
        <v>19</v>
      </c>
      <c r="L36" s="18" t="s">
        <v>23</v>
      </c>
      <c r="M36" s="19"/>
      <c r="N36" s="16" t="s">
        <v>66</v>
      </c>
    </row>
    <row r="37" spans="1:14" ht="15.75" x14ac:dyDescent="0.25">
      <c r="A37" s="23" t="s">
        <v>92</v>
      </c>
      <c r="B37" s="23" t="s">
        <v>93</v>
      </c>
      <c r="C37" s="16"/>
      <c r="D37" s="16"/>
      <c r="E37" s="16" t="s">
        <v>16</v>
      </c>
      <c r="F37" s="22">
        <v>26194</v>
      </c>
      <c r="G37" s="16">
        <f>IF(F37&gt;0,DATEDIF(F37,$M$3,"Y"),"?")</f>
        <v>45</v>
      </c>
      <c r="H37" s="16">
        <v>82.5</v>
      </c>
      <c r="I37" s="16" t="str">
        <f>IF(G37&gt;1,VLOOKUP(G37,[6]katvek!$A$2:$B$86,2,TRUE),"?")</f>
        <v>M2</v>
      </c>
      <c r="J37" s="16" t="e">
        <f xml:space="preserve"> +#REF!</f>
        <v>#REF!</v>
      </c>
      <c r="K37" s="16" t="s">
        <v>19</v>
      </c>
      <c r="L37" s="18" t="s">
        <v>20</v>
      </c>
      <c r="M37" s="16"/>
      <c r="N37" s="16" t="s">
        <v>94</v>
      </c>
    </row>
    <row r="38" spans="1:14" ht="15.75" x14ac:dyDescent="0.25">
      <c r="A38" s="23" t="s">
        <v>106</v>
      </c>
      <c r="B38" s="23" t="s">
        <v>107</v>
      </c>
      <c r="C38" s="16"/>
      <c r="D38" s="16"/>
      <c r="E38" s="16" t="s">
        <v>16</v>
      </c>
      <c r="F38" s="22">
        <v>21418</v>
      </c>
      <c r="G38" s="16">
        <f>IF(F38&gt;0,DATEDIF(F38,$M$3,"Y"),"?")</f>
        <v>58</v>
      </c>
      <c r="H38" s="16">
        <v>82.5</v>
      </c>
      <c r="I38" s="16" t="str">
        <f>IF(G38&gt;1,VLOOKUP(G38,[7]katvek!$A$2:$B$86,2,TRUE),"?")</f>
        <v>M4</v>
      </c>
      <c r="J38" s="16" t="e">
        <f xml:space="preserve"> +#REF!</f>
        <v>#REF!</v>
      </c>
      <c r="K38" s="16" t="s">
        <v>19</v>
      </c>
      <c r="L38" s="18" t="s">
        <v>23</v>
      </c>
      <c r="M38" s="19"/>
      <c r="N38" s="16" t="s">
        <v>108</v>
      </c>
    </row>
    <row r="39" spans="1:14" ht="15.75" x14ac:dyDescent="0.25">
      <c r="A39" s="23" t="s">
        <v>109</v>
      </c>
      <c r="B39" s="23" t="s">
        <v>110</v>
      </c>
      <c r="C39" s="16"/>
      <c r="D39" s="16"/>
      <c r="E39" s="16" t="s">
        <v>16</v>
      </c>
      <c r="F39" s="22">
        <v>31238</v>
      </c>
      <c r="G39" s="16">
        <f>IF(F39&gt;0,DATEDIF(F39,$M$3,"Y"),"?")</f>
        <v>31</v>
      </c>
      <c r="H39" s="16">
        <v>90</v>
      </c>
      <c r="I39" s="16" t="str">
        <f>IF(G39&gt;1,VLOOKUP(G39,[6]katvek!$A$2:$B$86,2,TRUE),"?")</f>
        <v>O</v>
      </c>
      <c r="J39" s="16" t="e">
        <f xml:space="preserve"> +#REF!</f>
        <v>#REF!</v>
      </c>
      <c r="K39" s="16" t="s">
        <v>19</v>
      </c>
      <c r="L39" s="18" t="s">
        <v>20</v>
      </c>
      <c r="M39" s="16"/>
      <c r="N39" s="16" t="s">
        <v>94</v>
      </c>
    </row>
    <row r="40" spans="1:14" x14ac:dyDescent="0.25">
      <c r="A40" s="30" t="s">
        <v>111</v>
      </c>
      <c r="B40" s="30" t="s">
        <v>112</v>
      </c>
      <c r="C40" s="19"/>
      <c r="D40" s="19"/>
      <c r="E40" s="31" t="s">
        <v>16</v>
      </c>
      <c r="F40" s="32">
        <v>29473</v>
      </c>
      <c r="G40" s="31">
        <v>36</v>
      </c>
      <c r="H40" s="31">
        <v>90</v>
      </c>
      <c r="I40" s="31" t="s">
        <v>48</v>
      </c>
      <c r="J40" s="31"/>
      <c r="K40" s="16" t="s">
        <v>19</v>
      </c>
      <c r="L40" s="33" t="s">
        <v>23</v>
      </c>
      <c r="M40" s="19"/>
      <c r="N40" s="16" t="s">
        <v>113</v>
      </c>
    </row>
    <row r="41" spans="1:14" ht="15.75" x14ac:dyDescent="0.25">
      <c r="A41" s="23" t="s">
        <v>114</v>
      </c>
      <c r="B41" s="23" t="s">
        <v>115</v>
      </c>
      <c r="C41" s="16"/>
      <c r="D41" s="16"/>
      <c r="E41" s="16" t="s">
        <v>16</v>
      </c>
      <c r="F41" s="22" t="s">
        <v>116</v>
      </c>
      <c r="G41" s="16">
        <v>45</v>
      </c>
      <c r="H41" s="16" t="s">
        <v>117</v>
      </c>
      <c r="I41" s="16" t="s">
        <v>118</v>
      </c>
      <c r="J41" s="16" t="s">
        <v>49</v>
      </c>
      <c r="K41" s="16" t="s">
        <v>102</v>
      </c>
      <c r="L41" s="18" t="s">
        <v>23</v>
      </c>
      <c r="M41" s="19"/>
      <c r="N41" s="16" t="s">
        <v>119</v>
      </c>
    </row>
    <row r="42" spans="1:14" ht="15.75" x14ac:dyDescent="0.25">
      <c r="A42" s="34"/>
      <c r="B42" s="34"/>
      <c r="C42" s="35"/>
      <c r="D42" s="35"/>
      <c r="E42" s="35"/>
      <c r="F42" s="36"/>
      <c r="G42" s="35"/>
      <c r="H42" s="35"/>
      <c r="I42" s="35"/>
      <c r="J42" s="35"/>
      <c r="K42" s="35"/>
      <c r="L42" s="37"/>
      <c r="N42" s="35"/>
    </row>
    <row r="43" spans="1:14" ht="21" x14ac:dyDescent="0.35">
      <c r="A43" s="14" t="s">
        <v>120</v>
      </c>
    </row>
    <row r="44" spans="1:14" ht="15.75" x14ac:dyDescent="0.25">
      <c r="A44" s="23" t="s">
        <v>121</v>
      </c>
      <c r="B44" s="23" t="s">
        <v>122</v>
      </c>
      <c r="C44" s="16"/>
      <c r="D44" s="16"/>
      <c r="E44" s="16" t="s">
        <v>123</v>
      </c>
      <c r="F44" s="22">
        <v>37472</v>
      </c>
      <c r="G44" s="16">
        <f>IF(F44&gt;0,DATEDIF(F44,$M$3,"Y"),"?")</f>
        <v>14</v>
      </c>
      <c r="H44" s="16">
        <v>56</v>
      </c>
      <c r="I44" s="16" t="str">
        <f>IF(G44&gt;1,VLOOKUP(G44,[2]katvek!$A$2:$B$86,2,TRUE),"?")</f>
        <v>T1</v>
      </c>
      <c r="J44" s="16" t="e">
        <f xml:space="preserve"> +#REF!</f>
        <v>#REF!</v>
      </c>
      <c r="K44" s="16" t="s">
        <v>19</v>
      </c>
      <c r="L44" s="18" t="s">
        <v>23</v>
      </c>
      <c r="M44" s="16">
        <f>+M191+1</f>
        <v>1</v>
      </c>
      <c r="N44" s="16" t="s">
        <v>34</v>
      </c>
    </row>
    <row r="45" spans="1:14" ht="15.75" x14ac:dyDescent="0.25">
      <c r="A45" s="23" t="s">
        <v>67</v>
      </c>
      <c r="B45" s="23" t="s">
        <v>124</v>
      </c>
      <c r="C45" s="16"/>
      <c r="D45" s="16"/>
      <c r="E45" s="16" t="s">
        <v>123</v>
      </c>
      <c r="F45" s="22" t="s">
        <v>125</v>
      </c>
      <c r="G45" s="16">
        <v>26</v>
      </c>
      <c r="H45" s="16">
        <v>56</v>
      </c>
      <c r="I45" s="16" t="str">
        <f>IF(G45&gt;1,VLOOKUP(G45,[3]katvek!$A$2:$B$86,2,TRUE),"?")</f>
        <v>O</v>
      </c>
      <c r="J45" s="16" t="e">
        <f xml:space="preserve"> +#REF!</f>
        <v>#REF!</v>
      </c>
      <c r="K45" s="16" t="s">
        <v>40</v>
      </c>
      <c r="L45" s="18" t="s">
        <v>23</v>
      </c>
      <c r="M45" s="19"/>
      <c r="N45" s="16" t="s">
        <v>41</v>
      </c>
    </row>
    <row r="46" spans="1:14" ht="15.75" x14ac:dyDescent="0.25">
      <c r="A46" s="15" t="s">
        <v>126</v>
      </c>
      <c r="B46" s="15" t="s">
        <v>127</v>
      </c>
      <c r="C46" s="16"/>
      <c r="D46" s="16"/>
      <c r="E46" s="16" t="s">
        <v>123</v>
      </c>
      <c r="F46" s="22">
        <v>37583</v>
      </c>
      <c r="G46" s="16">
        <v>13</v>
      </c>
      <c r="H46" s="16">
        <v>60</v>
      </c>
      <c r="I46" s="16" t="s">
        <v>17</v>
      </c>
      <c r="J46" s="16" t="s">
        <v>18</v>
      </c>
      <c r="K46" s="16" t="s">
        <v>19</v>
      </c>
      <c r="L46" s="18" t="s">
        <v>20</v>
      </c>
      <c r="M46" s="19"/>
      <c r="N46" s="16" t="s">
        <v>18</v>
      </c>
    </row>
    <row r="47" spans="1:14" ht="15.75" x14ac:dyDescent="0.25">
      <c r="A47" s="23" t="s">
        <v>128</v>
      </c>
      <c r="B47" s="23" t="s">
        <v>129</v>
      </c>
      <c r="C47" s="16"/>
      <c r="D47" s="16"/>
      <c r="E47" s="16" t="s">
        <v>123</v>
      </c>
      <c r="F47" s="22">
        <v>37501</v>
      </c>
      <c r="G47" s="16">
        <v>14</v>
      </c>
      <c r="H47" s="16">
        <v>60</v>
      </c>
      <c r="I47" s="16" t="s">
        <v>17</v>
      </c>
      <c r="J47" s="16" t="s">
        <v>18</v>
      </c>
      <c r="K47" s="16" t="s">
        <v>19</v>
      </c>
      <c r="L47" s="18" t="s">
        <v>20</v>
      </c>
      <c r="M47" s="19"/>
      <c r="N47" s="16" t="s">
        <v>18</v>
      </c>
    </row>
    <row r="48" spans="1:14" ht="15.75" x14ac:dyDescent="0.25">
      <c r="A48" s="20" t="s">
        <v>130</v>
      </c>
      <c r="B48" s="20" t="s">
        <v>131</v>
      </c>
      <c r="C48" s="16"/>
      <c r="D48" s="16"/>
      <c r="E48" s="21" t="s">
        <v>123</v>
      </c>
      <c r="F48" s="22">
        <v>33424</v>
      </c>
      <c r="G48" s="16">
        <f>IF(F48&gt;0,DATEDIF(F48,$M$3,"Y"),"?")</f>
        <v>25</v>
      </c>
      <c r="H48" s="16">
        <v>60</v>
      </c>
      <c r="I48" s="16" t="str">
        <f>IF(G48&gt;1,VLOOKUP(G48,[3]katvek!$A$2:$B$86,2,TRUE),"?")</f>
        <v>O</v>
      </c>
      <c r="J48" s="16" t="e">
        <f xml:space="preserve"> +#REF!</f>
        <v>#REF!</v>
      </c>
      <c r="K48" s="16" t="s">
        <v>40</v>
      </c>
      <c r="L48" s="18" t="s">
        <v>23</v>
      </c>
      <c r="M48" s="19"/>
      <c r="N48" s="16" t="s">
        <v>41</v>
      </c>
    </row>
    <row r="49" spans="1:14" ht="15.75" x14ac:dyDescent="0.25">
      <c r="A49" s="23" t="s">
        <v>132</v>
      </c>
      <c r="B49" s="23" t="s">
        <v>133</v>
      </c>
      <c r="C49" s="16"/>
      <c r="D49" s="16"/>
      <c r="E49" s="16" t="s">
        <v>123</v>
      </c>
      <c r="F49" s="22">
        <v>32010</v>
      </c>
      <c r="G49" s="16">
        <v>29</v>
      </c>
      <c r="H49" s="16">
        <v>60</v>
      </c>
      <c r="I49" s="16" t="s">
        <v>48</v>
      </c>
      <c r="J49" s="16" t="s">
        <v>18</v>
      </c>
      <c r="K49" s="16" t="s">
        <v>19</v>
      </c>
      <c r="L49" s="18" t="s">
        <v>20</v>
      </c>
      <c r="M49" s="19"/>
      <c r="N49" s="16" t="s">
        <v>18</v>
      </c>
    </row>
    <row r="50" spans="1:14" ht="15.75" x14ac:dyDescent="0.25">
      <c r="A50" s="23" t="s">
        <v>134</v>
      </c>
      <c r="B50" s="23" t="s">
        <v>135</v>
      </c>
      <c r="C50" s="16"/>
      <c r="D50" s="16"/>
      <c r="E50" s="16" t="s">
        <v>123</v>
      </c>
      <c r="F50" s="22">
        <v>36829</v>
      </c>
      <c r="G50" s="16">
        <f>IF(F50&gt;0,DATEDIF(F50,$M$3,"Y"),"?")</f>
        <v>15</v>
      </c>
      <c r="H50" s="16">
        <v>67.5</v>
      </c>
      <c r="I50" s="16" t="str">
        <f>IF(G50&gt;1,VLOOKUP(G50,[2]katvek!$A$2:$B$86,2,TRUE),"?")</f>
        <v>T1</v>
      </c>
      <c r="J50" s="16" t="e">
        <f xml:space="preserve"> +#REF!</f>
        <v>#REF!</v>
      </c>
      <c r="K50" s="16" t="s">
        <v>19</v>
      </c>
      <c r="L50" s="18" t="s">
        <v>23</v>
      </c>
      <c r="M50" s="16">
        <f>+M49+1</f>
        <v>1</v>
      </c>
      <c r="N50" s="16" t="s">
        <v>34</v>
      </c>
    </row>
    <row r="51" spans="1:14" ht="15.75" x14ac:dyDescent="0.25">
      <c r="A51" s="23" t="s">
        <v>136</v>
      </c>
      <c r="B51" s="23" t="s">
        <v>137</v>
      </c>
      <c r="C51" s="16"/>
      <c r="D51" s="16"/>
      <c r="E51" s="16" t="s">
        <v>123</v>
      </c>
      <c r="F51" s="22">
        <v>36984</v>
      </c>
      <c r="G51" s="16">
        <f>IF(F51&gt;0,DATEDIF(F51,$M$3,"Y"),"?")</f>
        <v>15</v>
      </c>
      <c r="H51" s="16">
        <v>67.5</v>
      </c>
      <c r="I51" s="16" t="str">
        <f>IF(G51&gt;1,VLOOKUP(G51,[4]katvek!$A$2:$B$86,2,TRUE),"?")</f>
        <v>T1</v>
      </c>
      <c r="J51" s="16" t="e">
        <f xml:space="preserve"> +#REF!</f>
        <v>#REF!</v>
      </c>
      <c r="K51" s="16" t="s">
        <v>19</v>
      </c>
      <c r="L51" s="18" t="s">
        <v>23</v>
      </c>
      <c r="M51" s="19"/>
      <c r="N51" s="16" t="s">
        <v>61</v>
      </c>
    </row>
    <row r="52" spans="1:14" ht="15.75" x14ac:dyDescent="0.25">
      <c r="A52" s="23" t="s">
        <v>138</v>
      </c>
      <c r="B52" s="23" t="s">
        <v>139</v>
      </c>
      <c r="C52" s="16"/>
      <c r="D52" s="16"/>
      <c r="E52" s="16" t="s">
        <v>123</v>
      </c>
      <c r="F52" s="22">
        <v>35627</v>
      </c>
      <c r="G52" s="16">
        <f>IF(F52&gt;0,DATEDIF(F52,$M$3,"Y"),"?")</f>
        <v>19</v>
      </c>
      <c r="H52" s="16">
        <v>67.5</v>
      </c>
      <c r="I52" s="16" t="str">
        <f>IF(G52&gt;1,VLOOKUP(G52,[2]katvek!$A$2:$B$86,2,TRUE),"?")</f>
        <v>T3</v>
      </c>
      <c r="J52" s="16" t="e">
        <f xml:space="preserve"> +#REF!</f>
        <v>#REF!</v>
      </c>
      <c r="K52" s="16" t="s">
        <v>19</v>
      </c>
      <c r="L52" s="18" t="s">
        <v>20</v>
      </c>
      <c r="M52" s="16">
        <f>+M51+1</f>
        <v>1</v>
      </c>
      <c r="N52" s="16" t="s">
        <v>34</v>
      </c>
    </row>
    <row r="53" spans="1:14" x14ac:dyDescent="0.25">
      <c r="A53" s="30" t="s">
        <v>140</v>
      </c>
      <c r="B53" s="30" t="s">
        <v>141</v>
      </c>
      <c r="C53" s="19"/>
      <c r="D53" s="19"/>
      <c r="E53" s="31" t="s">
        <v>123</v>
      </c>
      <c r="F53" s="32">
        <v>33902</v>
      </c>
      <c r="G53" s="31">
        <v>23</v>
      </c>
      <c r="H53" s="31">
        <v>67.5</v>
      </c>
      <c r="I53" s="31" t="s">
        <v>142</v>
      </c>
      <c r="J53" s="31"/>
      <c r="K53" s="31" t="s">
        <v>19</v>
      </c>
      <c r="L53" s="33" t="s">
        <v>23</v>
      </c>
      <c r="M53" s="19"/>
      <c r="N53" s="16" t="s">
        <v>143</v>
      </c>
    </row>
    <row r="54" spans="1:14" x14ac:dyDescent="0.25">
      <c r="A54" s="30" t="s">
        <v>144</v>
      </c>
      <c r="B54" s="30" t="s">
        <v>145</v>
      </c>
      <c r="C54" s="19"/>
      <c r="D54" s="19"/>
      <c r="E54" s="31" t="s">
        <v>123</v>
      </c>
      <c r="F54" s="32">
        <v>31883</v>
      </c>
      <c r="G54" s="31">
        <v>29</v>
      </c>
      <c r="H54" s="31">
        <v>67.5</v>
      </c>
      <c r="I54" s="31" t="s">
        <v>48</v>
      </c>
      <c r="J54" s="31"/>
      <c r="K54" s="31" t="s">
        <v>19</v>
      </c>
      <c r="L54" s="33" t="s">
        <v>23</v>
      </c>
      <c r="M54" s="19"/>
      <c r="N54" s="16" t="s">
        <v>143</v>
      </c>
    </row>
    <row r="55" spans="1:14" ht="15.75" x14ac:dyDescent="0.25">
      <c r="A55" s="20" t="s">
        <v>146</v>
      </c>
      <c r="B55" s="20" t="s">
        <v>147</v>
      </c>
      <c r="C55" s="16"/>
      <c r="D55" s="16"/>
      <c r="E55" s="21" t="s">
        <v>123</v>
      </c>
      <c r="F55" s="22">
        <v>27714</v>
      </c>
      <c r="G55" s="16">
        <f>IF(F55&gt;0,DATEDIF(F55,$M$3,"Y"),"?")</f>
        <v>40</v>
      </c>
      <c r="H55" s="16">
        <v>67.5</v>
      </c>
      <c r="I55" s="16" t="str">
        <f>IF(G55&gt;1,VLOOKUP(G55,[8]katvek!$A$2:$B$86,2,TRUE),"?")</f>
        <v>M1</v>
      </c>
      <c r="J55" s="16" t="e">
        <f xml:space="preserve"> +#REF!</f>
        <v>#REF!</v>
      </c>
      <c r="K55" s="16" t="s">
        <v>19</v>
      </c>
      <c r="L55" s="18" t="s">
        <v>23</v>
      </c>
      <c r="M55" s="16"/>
      <c r="N55" s="16" t="s">
        <v>148</v>
      </c>
    </row>
    <row r="56" spans="1:14" x14ac:dyDescent="0.25">
      <c r="A56" s="30" t="s">
        <v>149</v>
      </c>
      <c r="B56" s="30" t="s">
        <v>150</v>
      </c>
      <c r="C56" s="19"/>
      <c r="D56" s="19"/>
      <c r="E56" s="31" t="s">
        <v>123</v>
      </c>
      <c r="F56" s="32">
        <v>25941</v>
      </c>
      <c r="G56" s="31">
        <f>IF(F56&gt;0,DATEDIF(F56,$M$3,"Y"),"?")</f>
        <v>45</v>
      </c>
      <c r="H56" s="31">
        <v>67.5</v>
      </c>
      <c r="I56" s="31" t="s">
        <v>118</v>
      </c>
      <c r="J56" s="31"/>
      <c r="K56" s="31" t="s">
        <v>151</v>
      </c>
      <c r="L56" s="33" t="s">
        <v>23</v>
      </c>
      <c r="M56" s="19"/>
      <c r="N56" s="16" t="s">
        <v>143</v>
      </c>
    </row>
    <row r="57" spans="1:14" ht="15.75" x14ac:dyDescent="0.25">
      <c r="A57" s="23" t="s">
        <v>152</v>
      </c>
      <c r="B57" s="23" t="s">
        <v>153</v>
      </c>
      <c r="C57" s="16"/>
      <c r="D57" s="16"/>
      <c r="E57" s="16" t="s">
        <v>123</v>
      </c>
      <c r="F57" s="22" t="s">
        <v>154</v>
      </c>
      <c r="G57" s="16">
        <v>64</v>
      </c>
      <c r="H57" s="16">
        <v>67.5</v>
      </c>
      <c r="I57" s="16" t="s">
        <v>155</v>
      </c>
      <c r="J57" s="16" t="s">
        <v>49</v>
      </c>
      <c r="K57" s="16" t="s">
        <v>102</v>
      </c>
      <c r="L57" s="18" t="s">
        <v>23</v>
      </c>
      <c r="M57" s="19"/>
      <c r="N57" s="16" t="s">
        <v>119</v>
      </c>
    </row>
    <row r="58" spans="1:14" ht="15.75" x14ac:dyDescent="0.25">
      <c r="A58" s="23" t="s">
        <v>156</v>
      </c>
      <c r="B58" s="23" t="s">
        <v>157</v>
      </c>
      <c r="C58" s="16"/>
      <c r="D58" s="16"/>
      <c r="E58" s="16" t="s">
        <v>123</v>
      </c>
      <c r="F58" s="22">
        <v>15863</v>
      </c>
      <c r="G58" s="16">
        <f>IF(F58&gt;0,DATEDIF(F58,$M$3,"Y"),"?")</f>
        <v>73</v>
      </c>
      <c r="H58" s="16">
        <v>67.5</v>
      </c>
      <c r="I58" s="16" t="str">
        <f>IF(G58&gt;1,VLOOKUP(G58,[2]katvek!$A$2:$B$86,2,TRUE),"?")</f>
        <v>M7</v>
      </c>
      <c r="J58" s="16" t="e">
        <f xml:space="preserve"> +#REF!</f>
        <v>#REF!</v>
      </c>
      <c r="K58" s="16" t="s">
        <v>19</v>
      </c>
      <c r="L58" s="18" t="s">
        <v>23</v>
      </c>
      <c r="M58" s="16">
        <f>+M57+1</f>
        <v>1</v>
      </c>
      <c r="N58" s="16" t="s">
        <v>34</v>
      </c>
    </row>
    <row r="59" spans="1:14" ht="15.75" x14ac:dyDescent="0.25">
      <c r="A59" s="29" t="s">
        <v>158</v>
      </c>
      <c r="B59" s="23" t="s">
        <v>159</v>
      </c>
      <c r="C59" s="16"/>
      <c r="D59" s="16"/>
      <c r="E59" s="16" t="s">
        <v>123</v>
      </c>
      <c r="F59" s="22" t="s">
        <v>160</v>
      </c>
      <c r="G59" s="16">
        <v>18</v>
      </c>
      <c r="H59" s="16">
        <v>75</v>
      </c>
      <c r="I59" s="16" t="str">
        <f>IF(G59&gt;1,VLOOKUP(G59,[3]katvek!$A$2:$B$86,2,TRUE),"?")</f>
        <v>T3</v>
      </c>
      <c r="J59" s="16" t="e">
        <f xml:space="preserve"> +#REF!</f>
        <v>#REF!</v>
      </c>
      <c r="K59" s="16" t="s">
        <v>40</v>
      </c>
      <c r="L59" s="18" t="s">
        <v>23</v>
      </c>
      <c r="M59" s="19"/>
      <c r="N59" s="16" t="s">
        <v>41</v>
      </c>
    </row>
    <row r="60" spans="1:14" ht="15.75" x14ac:dyDescent="0.25">
      <c r="A60" s="20" t="s">
        <v>161</v>
      </c>
      <c r="B60" s="20" t="s">
        <v>162</v>
      </c>
      <c r="C60" s="16"/>
      <c r="D60" s="16"/>
      <c r="E60" s="21" t="s">
        <v>123</v>
      </c>
      <c r="F60" s="22">
        <v>34202</v>
      </c>
      <c r="G60" s="16">
        <f>IF(F60&gt;0,DATEDIF(F60,$M$3,"Y"),"?")</f>
        <v>23</v>
      </c>
      <c r="H60" s="16">
        <v>75</v>
      </c>
      <c r="I60" s="16" t="str">
        <f>IF(G60&gt;1,VLOOKUP(G60,[9]katvek!$A$2:$B$86,2,TRUE),"?")</f>
        <v>J</v>
      </c>
      <c r="J60" s="16" t="e">
        <f xml:space="preserve"> +#REF!</f>
        <v>#REF!</v>
      </c>
      <c r="K60" s="21" t="s">
        <v>19</v>
      </c>
      <c r="L60" s="18" t="s">
        <v>23</v>
      </c>
      <c r="M60" s="19"/>
      <c r="N60" s="16" t="s">
        <v>163</v>
      </c>
    </row>
    <row r="61" spans="1:14" ht="15.75" x14ac:dyDescent="0.25">
      <c r="A61" s="20" t="s">
        <v>164</v>
      </c>
      <c r="B61" s="20" t="s">
        <v>165</v>
      </c>
      <c r="C61" s="16"/>
      <c r="D61" s="16"/>
      <c r="E61" s="21" t="s">
        <v>123</v>
      </c>
      <c r="F61" s="22">
        <v>34035</v>
      </c>
      <c r="G61" s="16">
        <f>IF(F61&gt;0,DATEDIF(F61,$M$3,"Y"),"?")</f>
        <v>23</v>
      </c>
      <c r="H61" s="16">
        <v>75</v>
      </c>
      <c r="I61" s="16" t="str">
        <f>IF(G61&gt;1,VLOOKUP(G61,[3]katvek!$A$2:$B$86,2,TRUE),"?")</f>
        <v>J</v>
      </c>
      <c r="J61" s="16" t="e">
        <f xml:space="preserve"> +#REF!</f>
        <v>#REF!</v>
      </c>
      <c r="K61" s="16" t="s">
        <v>40</v>
      </c>
      <c r="L61" s="18" t="s">
        <v>23</v>
      </c>
      <c r="M61" s="19"/>
      <c r="N61" s="16" t="s">
        <v>41</v>
      </c>
    </row>
    <row r="62" spans="1:14" ht="15.75" x14ac:dyDescent="0.25">
      <c r="A62" s="23" t="s">
        <v>166</v>
      </c>
      <c r="B62" s="23" t="s">
        <v>167</v>
      </c>
      <c r="C62" s="16"/>
      <c r="D62" s="16"/>
      <c r="E62" s="16" t="s">
        <v>123</v>
      </c>
      <c r="F62" s="22"/>
      <c r="G62" s="16">
        <v>24</v>
      </c>
      <c r="H62" s="16">
        <v>75</v>
      </c>
      <c r="I62" s="16" t="str">
        <f>IF(G62&gt;1,VLOOKUP(G62,[10]katvek!$A$2:$B$86,2,TRUE),"?")</f>
        <v>O</v>
      </c>
      <c r="J62" s="16" t="e">
        <f xml:space="preserve"> +#REF!</f>
        <v>#REF!</v>
      </c>
      <c r="K62" s="16" t="s">
        <v>19</v>
      </c>
      <c r="L62" s="18" t="s">
        <v>23</v>
      </c>
      <c r="M62" s="19"/>
      <c r="N62" s="16" t="s">
        <v>168</v>
      </c>
    </row>
    <row r="63" spans="1:14" ht="15.75" x14ac:dyDescent="0.25">
      <c r="A63" s="23" t="s">
        <v>169</v>
      </c>
      <c r="B63" s="23" t="s">
        <v>170</v>
      </c>
      <c r="C63" s="16"/>
      <c r="D63" s="16"/>
      <c r="E63" s="16" t="s">
        <v>123</v>
      </c>
      <c r="F63" s="22">
        <v>33428</v>
      </c>
      <c r="G63" s="16">
        <v>24</v>
      </c>
      <c r="H63" s="16">
        <v>75</v>
      </c>
      <c r="I63" s="16" t="str">
        <f>IF(G63&gt;1,VLOOKUP(G63,[3]katvek!$A$2:$B$86,2,TRUE),"?")</f>
        <v>O</v>
      </c>
      <c r="J63" s="16" t="e">
        <f xml:space="preserve"> +#REF!</f>
        <v>#REF!</v>
      </c>
      <c r="K63" s="16" t="s">
        <v>40</v>
      </c>
      <c r="L63" s="18" t="s">
        <v>23</v>
      </c>
      <c r="M63" s="19"/>
      <c r="N63" s="16" t="s">
        <v>41</v>
      </c>
    </row>
    <row r="64" spans="1:14" ht="15.75" x14ac:dyDescent="0.25">
      <c r="A64" s="23" t="s">
        <v>171</v>
      </c>
      <c r="B64" s="23" t="s">
        <v>172</v>
      </c>
      <c r="C64" s="16"/>
      <c r="D64" s="16"/>
      <c r="E64" s="16" t="s">
        <v>123</v>
      </c>
      <c r="F64" s="22">
        <v>31921</v>
      </c>
      <c r="G64" s="16">
        <v>29</v>
      </c>
      <c r="H64" s="16">
        <v>75</v>
      </c>
      <c r="I64" s="16" t="s">
        <v>48</v>
      </c>
      <c r="J64" s="16" t="s">
        <v>49</v>
      </c>
      <c r="K64" s="16" t="s">
        <v>19</v>
      </c>
      <c r="L64" s="18" t="s">
        <v>23</v>
      </c>
      <c r="M64" s="16"/>
      <c r="N64" s="16" t="s">
        <v>50</v>
      </c>
    </row>
    <row r="65" spans="1:14" ht="15.75" x14ac:dyDescent="0.25">
      <c r="A65" s="20" t="s">
        <v>173</v>
      </c>
      <c r="B65" s="20" t="s">
        <v>174</v>
      </c>
      <c r="C65" s="16"/>
      <c r="D65" s="16"/>
      <c r="E65" s="21" t="s">
        <v>123</v>
      </c>
      <c r="F65" s="22">
        <v>29192</v>
      </c>
      <c r="G65" s="16">
        <v>36</v>
      </c>
      <c r="H65" s="16">
        <v>75</v>
      </c>
      <c r="I65" s="16" t="s">
        <v>48</v>
      </c>
      <c r="J65" s="16" t="s">
        <v>175</v>
      </c>
      <c r="K65" s="21" t="s">
        <v>40</v>
      </c>
      <c r="L65" s="18" t="s">
        <v>23</v>
      </c>
      <c r="M65" s="19"/>
      <c r="N65" s="16" t="s">
        <v>175</v>
      </c>
    </row>
    <row r="66" spans="1:14" ht="15.75" x14ac:dyDescent="0.25">
      <c r="A66" s="23" t="s">
        <v>176</v>
      </c>
      <c r="B66" s="23" t="s">
        <v>177</v>
      </c>
      <c r="C66" s="16"/>
      <c r="D66" s="16"/>
      <c r="E66" s="16" t="s">
        <v>123</v>
      </c>
      <c r="F66" s="22">
        <v>26308</v>
      </c>
      <c r="G66" s="16">
        <f>IF(F66&gt;0,DATEDIF(F66,$M$3,"Y"),"?")</f>
        <v>44</v>
      </c>
      <c r="H66" s="16">
        <v>75</v>
      </c>
      <c r="I66" s="16" t="str">
        <f>IF(G66&gt;1,VLOOKUP(G66,[2]katvek!$A$2:$B$86,2,TRUE),"?")</f>
        <v>M1</v>
      </c>
      <c r="J66" s="16" t="e">
        <f xml:space="preserve"> +#REF!</f>
        <v>#REF!</v>
      </c>
      <c r="K66" s="16" t="s">
        <v>19</v>
      </c>
      <c r="L66" s="18" t="s">
        <v>23</v>
      </c>
      <c r="M66" s="16">
        <f>+M65+1</f>
        <v>1</v>
      </c>
      <c r="N66" s="16" t="s">
        <v>34</v>
      </c>
    </row>
    <row r="67" spans="1:14" ht="15.75" x14ac:dyDescent="0.25">
      <c r="A67" s="23" t="s">
        <v>178</v>
      </c>
      <c r="B67" s="23" t="s">
        <v>179</v>
      </c>
      <c r="C67" s="16"/>
      <c r="D67" s="16"/>
      <c r="E67" s="16" t="s">
        <v>123</v>
      </c>
      <c r="F67" s="22">
        <v>26457</v>
      </c>
      <c r="G67" s="16">
        <f>IF(F67&gt;0,DATEDIF(F67,$M$3,"Y"),"?")</f>
        <v>44</v>
      </c>
      <c r="H67" s="16">
        <v>75</v>
      </c>
      <c r="I67" s="16" t="str">
        <f>IF(G67&gt;1,VLOOKUP(G67,[2]katvek!$A$2:$B$86,2,TRUE),"?")</f>
        <v>M1</v>
      </c>
      <c r="J67" s="16" t="e">
        <f xml:space="preserve"> +#REF!</f>
        <v>#REF!</v>
      </c>
      <c r="K67" s="16" t="s">
        <v>19</v>
      </c>
      <c r="L67" s="18" t="s">
        <v>23</v>
      </c>
      <c r="M67" s="16">
        <f>+M66+1</f>
        <v>2</v>
      </c>
      <c r="N67" s="16" t="s">
        <v>34</v>
      </c>
    </row>
    <row r="68" spans="1:14" ht="15.75" x14ac:dyDescent="0.25">
      <c r="A68" s="20" t="s">
        <v>180</v>
      </c>
      <c r="B68" s="20" t="s">
        <v>181</v>
      </c>
      <c r="C68" s="16"/>
      <c r="D68" s="16"/>
      <c r="E68" s="21" t="s">
        <v>123</v>
      </c>
      <c r="F68" s="22">
        <v>22395</v>
      </c>
      <c r="G68" s="16">
        <v>55</v>
      </c>
      <c r="H68" s="16">
        <v>75</v>
      </c>
      <c r="I68" s="16" t="s">
        <v>182</v>
      </c>
      <c r="J68" s="16" t="s">
        <v>175</v>
      </c>
      <c r="K68" s="21" t="s">
        <v>40</v>
      </c>
      <c r="L68" s="18" t="s">
        <v>23</v>
      </c>
      <c r="M68" s="19"/>
      <c r="N68" s="16" t="s">
        <v>175</v>
      </c>
    </row>
    <row r="69" spans="1:14" ht="15.75" x14ac:dyDescent="0.25">
      <c r="A69" s="20" t="s">
        <v>183</v>
      </c>
      <c r="B69" s="20" t="s">
        <v>184</v>
      </c>
      <c r="C69" s="16"/>
      <c r="D69" s="16"/>
      <c r="E69" s="21" t="s">
        <v>123</v>
      </c>
      <c r="F69" s="22">
        <v>16462</v>
      </c>
      <c r="G69" s="16">
        <v>71</v>
      </c>
      <c r="H69" s="16">
        <v>75</v>
      </c>
      <c r="I69" s="16" t="s">
        <v>185</v>
      </c>
      <c r="J69" s="16" t="s">
        <v>175</v>
      </c>
      <c r="K69" s="21" t="s">
        <v>40</v>
      </c>
      <c r="L69" s="18" t="s">
        <v>23</v>
      </c>
      <c r="M69" s="19"/>
      <c r="N69" s="16" t="s">
        <v>175</v>
      </c>
    </row>
    <row r="70" spans="1:14" ht="15.75" x14ac:dyDescent="0.25">
      <c r="A70" s="20" t="s">
        <v>186</v>
      </c>
      <c r="B70" s="20" t="s">
        <v>187</v>
      </c>
      <c r="C70" s="16"/>
      <c r="D70" s="16"/>
      <c r="E70" s="21" t="s">
        <v>123</v>
      </c>
      <c r="F70" s="26" t="s">
        <v>188</v>
      </c>
      <c r="G70" s="16">
        <v>14</v>
      </c>
      <c r="H70" s="16">
        <v>82.5</v>
      </c>
      <c r="I70" s="16" t="str">
        <f>IF(G70&gt;1,VLOOKUP(G70,[3]katvek!$A$2:$B$86,2,TRUE),"?")</f>
        <v>T1</v>
      </c>
      <c r="J70" s="16" t="e">
        <f xml:space="preserve"> +#REF!</f>
        <v>#REF!</v>
      </c>
      <c r="K70" s="16" t="s">
        <v>40</v>
      </c>
      <c r="L70" s="18" t="s">
        <v>23</v>
      </c>
      <c r="M70" s="19"/>
      <c r="N70" s="16" t="s">
        <v>41</v>
      </c>
    </row>
    <row r="71" spans="1:14" ht="15.75" x14ac:dyDescent="0.25">
      <c r="A71" s="20" t="s">
        <v>189</v>
      </c>
      <c r="B71" s="20" t="s">
        <v>190</v>
      </c>
      <c r="C71" s="16"/>
      <c r="D71" s="16"/>
      <c r="E71" s="21" t="s">
        <v>123</v>
      </c>
      <c r="F71" s="22">
        <v>36096</v>
      </c>
      <c r="G71" s="16">
        <v>17</v>
      </c>
      <c r="H71" s="16">
        <v>82.5</v>
      </c>
      <c r="I71" s="16" t="s">
        <v>191</v>
      </c>
      <c r="J71" s="16" t="s">
        <v>28</v>
      </c>
      <c r="K71" s="21" t="s">
        <v>19</v>
      </c>
      <c r="L71" s="18" t="s">
        <v>23</v>
      </c>
      <c r="M71" s="19"/>
      <c r="N71" s="16" t="s">
        <v>29</v>
      </c>
    </row>
    <row r="72" spans="1:14" ht="15.75" x14ac:dyDescent="0.25">
      <c r="A72" s="23" t="s">
        <v>192</v>
      </c>
      <c r="B72" s="23" t="s">
        <v>193</v>
      </c>
      <c r="C72" s="16"/>
      <c r="D72" s="16"/>
      <c r="E72" s="16" t="s">
        <v>123</v>
      </c>
      <c r="F72" s="22" t="s">
        <v>194</v>
      </c>
      <c r="G72" s="16">
        <v>19</v>
      </c>
      <c r="H72" s="16">
        <v>82.5</v>
      </c>
      <c r="I72" s="16" t="str">
        <f>IF(G72&gt;1,VLOOKUP(G72,[3]katvek!$A$2:$B$86,2,TRUE),"?")</f>
        <v>T3</v>
      </c>
      <c r="J72" s="16" t="e">
        <f xml:space="preserve"> +#REF!</f>
        <v>#REF!</v>
      </c>
      <c r="K72" s="16" t="s">
        <v>40</v>
      </c>
      <c r="L72" s="18" t="s">
        <v>23</v>
      </c>
      <c r="M72" s="19"/>
      <c r="N72" s="16" t="s">
        <v>41</v>
      </c>
    </row>
    <row r="73" spans="1:14" ht="15.75" x14ac:dyDescent="0.25">
      <c r="A73" s="23" t="s">
        <v>195</v>
      </c>
      <c r="B73" s="23" t="s">
        <v>196</v>
      </c>
      <c r="C73" s="16"/>
      <c r="D73" s="16"/>
      <c r="E73" s="16" t="s">
        <v>123</v>
      </c>
      <c r="F73" s="22" t="s">
        <v>197</v>
      </c>
      <c r="G73" s="16">
        <v>20</v>
      </c>
      <c r="H73" s="16">
        <v>82.5</v>
      </c>
      <c r="I73" s="16" t="str">
        <f>IF(G73&gt;1,VLOOKUP(G73,[3]katvek!$A$2:$B$86,2,TRUE),"?")</f>
        <v>J</v>
      </c>
      <c r="J73" s="16" t="e">
        <f xml:space="preserve"> +#REF!</f>
        <v>#REF!</v>
      </c>
      <c r="K73" s="16" t="s">
        <v>40</v>
      </c>
      <c r="L73" s="18" t="s">
        <v>23</v>
      </c>
      <c r="M73" s="19"/>
      <c r="N73" s="16" t="s">
        <v>41</v>
      </c>
    </row>
    <row r="74" spans="1:14" ht="15.75" x14ac:dyDescent="0.25">
      <c r="A74" s="23" t="s">
        <v>198</v>
      </c>
      <c r="B74" s="23" t="s">
        <v>199</v>
      </c>
      <c r="C74" s="16"/>
      <c r="D74" s="16"/>
      <c r="E74" s="16" t="s">
        <v>123</v>
      </c>
      <c r="F74" s="22">
        <v>33660</v>
      </c>
      <c r="G74" s="16">
        <f>IF(F74&gt;0,DATEDIF(F74,$M$3,"Y"),"?")</f>
        <v>24</v>
      </c>
      <c r="H74" s="16">
        <v>82.5</v>
      </c>
      <c r="I74" s="16" t="str">
        <f>IF(G74&gt;1,VLOOKUP(G74,[2]katvek!$A$2:$B$86,2,TRUE),"?")</f>
        <v>O</v>
      </c>
      <c r="J74" s="16" t="e">
        <f xml:space="preserve"> +#REF!</f>
        <v>#REF!</v>
      </c>
      <c r="K74" s="16" t="s">
        <v>19</v>
      </c>
      <c r="L74" s="18" t="s">
        <v>23</v>
      </c>
      <c r="M74" s="16">
        <f>+M73+1</f>
        <v>1</v>
      </c>
      <c r="N74" s="16" t="s">
        <v>34</v>
      </c>
    </row>
    <row r="75" spans="1:14" ht="15.75" x14ac:dyDescent="0.25">
      <c r="A75" s="23" t="s">
        <v>200</v>
      </c>
      <c r="B75" s="23" t="s">
        <v>201</v>
      </c>
      <c r="C75" s="16"/>
      <c r="D75" s="16"/>
      <c r="E75" s="16" t="s">
        <v>123</v>
      </c>
      <c r="F75" s="22">
        <v>33669</v>
      </c>
      <c r="G75" s="16">
        <f>IF(F75&gt;0,DATEDIF(F75,$M$3,"Y"),"?")</f>
        <v>24</v>
      </c>
      <c r="H75" s="16">
        <v>82.5</v>
      </c>
      <c r="I75" s="16" t="str">
        <f>IF(G75&gt;1,VLOOKUP(G75,[3]katvek!$A$2:$B$86,2,TRUE),"?")</f>
        <v>O</v>
      </c>
      <c r="J75" s="16" t="e">
        <f xml:space="preserve"> +#REF!</f>
        <v>#REF!</v>
      </c>
      <c r="K75" s="16" t="s">
        <v>40</v>
      </c>
      <c r="L75" s="18" t="s">
        <v>23</v>
      </c>
      <c r="M75" s="19"/>
      <c r="N75" s="16" t="s">
        <v>41</v>
      </c>
    </row>
    <row r="76" spans="1:14" ht="15.75" x14ac:dyDescent="0.25">
      <c r="A76" s="20" t="s">
        <v>202</v>
      </c>
      <c r="B76" s="20" t="s">
        <v>187</v>
      </c>
      <c r="C76" s="16"/>
      <c r="D76" s="16"/>
      <c r="E76" s="21" t="s">
        <v>123</v>
      </c>
      <c r="F76" s="26" t="s">
        <v>203</v>
      </c>
      <c r="G76" s="16">
        <v>27</v>
      </c>
      <c r="H76" s="16">
        <v>82.5</v>
      </c>
      <c r="I76" s="16" t="str">
        <f>IF(G76&gt;1,VLOOKUP(G76,[3]katvek!$A$2:$B$86,2,TRUE),"?")</f>
        <v>O</v>
      </c>
      <c r="J76" s="16" t="e">
        <f xml:space="preserve"> +#REF!</f>
        <v>#REF!</v>
      </c>
      <c r="K76" s="16" t="s">
        <v>40</v>
      </c>
      <c r="L76" s="18" t="s">
        <v>23</v>
      </c>
      <c r="M76" s="19"/>
      <c r="N76" s="16" t="s">
        <v>41</v>
      </c>
    </row>
    <row r="77" spans="1:14" ht="15.75" x14ac:dyDescent="0.25">
      <c r="A77" s="29" t="s">
        <v>204</v>
      </c>
      <c r="B77" s="23" t="s">
        <v>205</v>
      </c>
      <c r="C77" s="16"/>
      <c r="D77" s="16"/>
      <c r="E77" s="16" t="s">
        <v>123</v>
      </c>
      <c r="F77" s="25">
        <v>29295</v>
      </c>
      <c r="G77" s="16">
        <f>IF(F77&gt;0,DATEDIF(F77,$M$3,"Y"),"?")</f>
        <v>36</v>
      </c>
      <c r="H77" s="16">
        <v>82.5</v>
      </c>
      <c r="I77" s="16" t="str">
        <f>IF(G77&gt;1,VLOOKUP(G77,[11]katvek!$A$2:$B$86,2,TRUE),"?")</f>
        <v>O</v>
      </c>
      <c r="J77" s="16" t="e">
        <f xml:space="preserve"> +#REF!</f>
        <v>#REF!</v>
      </c>
      <c r="K77" s="16" t="s">
        <v>19</v>
      </c>
      <c r="L77" s="18" t="s">
        <v>23</v>
      </c>
      <c r="M77" s="19"/>
      <c r="N77" s="16" t="s">
        <v>206</v>
      </c>
    </row>
    <row r="78" spans="1:14" x14ac:dyDescent="0.25">
      <c r="A78" s="30" t="s">
        <v>207</v>
      </c>
      <c r="B78" s="30" t="s">
        <v>208</v>
      </c>
      <c r="C78" s="19"/>
      <c r="D78" s="19"/>
      <c r="E78" s="31" t="s">
        <v>123</v>
      </c>
      <c r="F78" s="32">
        <v>25225</v>
      </c>
      <c r="G78" s="31">
        <f>IF(F78&gt;0,DATEDIF(F78,$M$3,"Y"),"?")</f>
        <v>47</v>
      </c>
      <c r="H78" s="31">
        <v>82.5</v>
      </c>
      <c r="I78" s="38" t="s">
        <v>48</v>
      </c>
      <c r="J78" s="31"/>
      <c r="K78" s="16" t="s">
        <v>19</v>
      </c>
      <c r="L78" s="33" t="s">
        <v>23</v>
      </c>
      <c r="M78" s="19"/>
      <c r="N78" s="16" t="s">
        <v>209</v>
      </c>
    </row>
    <row r="79" spans="1:14" ht="15.75" x14ac:dyDescent="0.25">
      <c r="A79" s="23" t="s">
        <v>210</v>
      </c>
      <c r="B79" s="23" t="s">
        <v>211</v>
      </c>
      <c r="C79" s="16"/>
      <c r="D79" s="16"/>
      <c r="E79" s="16" t="s">
        <v>123</v>
      </c>
      <c r="F79" s="22">
        <v>27321</v>
      </c>
      <c r="G79" s="16">
        <f>IF(F79&gt;0,DATEDIF(F79,$M$3,"Y"),"?")</f>
        <v>41</v>
      </c>
      <c r="H79" s="16">
        <v>82.5</v>
      </c>
      <c r="I79" s="16" t="str">
        <f>IF(G79&gt;1,VLOOKUP(G79,[2]katvek!$A$2:$B$86,2,TRUE),"?")</f>
        <v>M1</v>
      </c>
      <c r="J79" s="16" t="e">
        <f xml:space="preserve"> +#REF!</f>
        <v>#REF!</v>
      </c>
      <c r="K79" s="16" t="s">
        <v>19</v>
      </c>
      <c r="L79" s="18" t="s">
        <v>23</v>
      </c>
      <c r="M79" s="16">
        <f>+M77+1</f>
        <v>1</v>
      </c>
      <c r="N79" s="16" t="s">
        <v>34</v>
      </c>
    </row>
    <row r="80" spans="1:14" ht="15.75" x14ac:dyDescent="0.25">
      <c r="A80" s="20" t="s">
        <v>212</v>
      </c>
      <c r="B80" s="15" t="s">
        <v>213</v>
      </c>
      <c r="C80" s="16"/>
      <c r="D80" s="16"/>
      <c r="E80" s="28" t="s">
        <v>123</v>
      </c>
      <c r="F80" s="22">
        <v>26487</v>
      </c>
      <c r="G80" s="16">
        <v>44</v>
      </c>
      <c r="H80" s="16">
        <v>82.5</v>
      </c>
      <c r="I80" s="16" t="s">
        <v>214</v>
      </c>
      <c r="J80" s="16" t="s">
        <v>28</v>
      </c>
      <c r="K80" s="21" t="s">
        <v>19</v>
      </c>
      <c r="L80" s="18" t="s">
        <v>23</v>
      </c>
      <c r="M80" s="19"/>
      <c r="N80" s="16" t="s">
        <v>29</v>
      </c>
    </row>
    <row r="81" spans="1:14" ht="15.75" x14ac:dyDescent="0.25">
      <c r="A81" s="20" t="s">
        <v>217</v>
      </c>
      <c r="B81" s="20" t="s">
        <v>218</v>
      </c>
      <c r="C81" s="16"/>
      <c r="D81" s="16"/>
      <c r="E81" s="21" t="s">
        <v>123</v>
      </c>
      <c r="F81" s="22">
        <v>24516</v>
      </c>
      <c r="G81" s="16">
        <f>IF(F81&gt;0,DATEDIF(F81,$M$3,"Y"),"?")</f>
        <v>49</v>
      </c>
      <c r="H81" s="16">
        <v>82.5</v>
      </c>
      <c r="I81" s="16" t="str">
        <f>IF(G81&gt;1,VLOOKUP(G81,[1]katvek!$A$2:$B$86,2,TRUE),"?")</f>
        <v>M2</v>
      </c>
      <c r="J81" s="16" t="e">
        <f xml:space="preserve"> +#REF!</f>
        <v>#REF!</v>
      </c>
      <c r="K81" s="21" t="s">
        <v>19</v>
      </c>
      <c r="L81" s="18" t="s">
        <v>23</v>
      </c>
      <c r="M81" s="16"/>
      <c r="N81" s="16" t="s">
        <v>24</v>
      </c>
    </row>
    <row r="82" spans="1:14" ht="15.75" x14ac:dyDescent="0.25">
      <c r="A82" s="23" t="s">
        <v>134</v>
      </c>
      <c r="B82" s="23" t="s">
        <v>219</v>
      </c>
      <c r="C82" s="16"/>
      <c r="D82" s="16"/>
      <c r="E82" s="16" t="s">
        <v>123</v>
      </c>
      <c r="F82" s="22">
        <v>24568</v>
      </c>
      <c r="G82" s="16">
        <f>IF(F82&gt;0,DATEDIF(F82,$M$3,"Y"),"?")</f>
        <v>49</v>
      </c>
      <c r="H82" s="16">
        <v>82.5</v>
      </c>
      <c r="I82" s="16" t="str">
        <f>IF(G82&gt;1,VLOOKUP(G82,[2]katvek!$A$2:$B$86,2,TRUE),"?")</f>
        <v>M2</v>
      </c>
      <c r="J82" s="16" t="e">
        <f xml:space="preserve"> +#REF!</f>
        <v>#REF!</v>
      </c>
      <c r="K82" s="16" t="s">
        <v>19</v>
      </c>
      <c r="L82" s="18" t="s">
        <v>23</v>
      </c>
      <c r="M82" s="16">
        <f>+M81+1</f>
        <v>1</v>
      </c>
      <c r="N82" s="16" t="s">
        <v>34</v>
      </c>
    </row>
    <row r="83" spans="1:14" ht="15.75" x14ac:dyDescent="0.25">
      <c r="A83" s="20" t="s">
        <v>220</v>
      </c>
      <c r="B83" s="20" t="s">
        <v>221</v>
      </c>
      <c r="C83" s="16"/>
      <c r="D83" s="16"/>
      <c r="E83" s="21" t="s">
        <v>123</v>
      </c>
      <c r="F83" s="22">
        <v>23110</v>
      </c>
      <c r="G83" s="16">
        <f>IF(F83&gt;0,DATEDIF(F83,$M$3,"Y"),"?")</f>
        <v>53</v>
      </c>
      <c r="H83" s="16">
        <v>82.5</v>
      </c>
      <c r="I83" s="16" t="str">
        <f>IF(G83&gt;1,VLOOKUP(G83,[1]katvek!$A$2:$B$86,2,TRUE),"?")</f>
        <v>M3</v>
      </c>
      <c r="J83" s="16" t="e">
        <f xml:space="preserve"> +#REF!</f>
        <v>#REF!</v>
      </c>
      <c r="K83" s="21" t="s">
        <v>19</v>
      </c>
      <c r="L83" s="18" t="s">
        <v>23</v>
      </c>
      <c r="M83" s="16"/>
      <c r="N83" s="16" t="s">
        <v>24</v>
      </c>
    </row>
    <row r="84" spans="1:14" ht="15.75" x14ac:dyDescent="0.25">
      <c r="A84" s="20" t="s">
        <v>222</v>
      </c>
      <c r="B84" s="20" t="s">
        <v>223</v>
      </c>
      <c r="C84" s="16"/>
      <c r="D84" s="16"/>
      <c r="E84" s="21" t="s">
        <v>123</v>
      </c>
      <c r="F84" s="22">
        <v>21909</v>
      </c>
      <c r="G84" s="16">
        <f>IF(F84&gt;0,DATEDIF(F84,$M$3,"Y"),"?")</f>
        <v>56</v>
      </c>
      <c r="H84" s="16">
        <v>82.5</v>
      </c>
      <c r="I84" s="16" t="str">
        <f>IF(G84&gt;1,VLOOKUP(G84,[1]katvek!$A$2:$B$86,2,TRUE),"?")</f>
        <v>M4</v>
      </c>
      <c r="J84" s="16" t="e">
        <f xml:space="preserve"> +#REF!</f>
        <v>#REF!</v>
      </c>
      <c r="K84" s="21" t="s">
        <v>19</v>
      </c>
      <c r="L84" s="18" t="s">
        <v>23</v>
      </c>
      <c r="M84" s="16"/>
      <c r="N84" s="16" t="s">
        <v>24</v>
      </c>
    </row>
    <row r="85" spans="1:14" ht="15.75" x14ac:dyDescent="0.25">
      <c r="A85" s="20" t="s">
        <v>224</v>
      </c>
      <c r="B85" s="20" t="s">
        <v>225</v>
      </c>
      <c r="C85" s="16"/>
      <c r="D85" s="16"/>
      <c r="E85" s="21" t="s">
        <v>123</v>
      </c>
      <c r="F85" s="26" t="s">
        <v>226</v>
      </c>
      <c r="G85" s="16">
        <v>65</v>
      </c>
      <c r="H85" s="16">
        <v>82.5</v>
      </c>
      <c r="I85" s="21" t="s">
        <v>227</v>
      </c>
      <c r="J85" s="16"/>
      <c r="K85" s="21" t="s">
        <v>40</v>
      </c>
      <c r="L85" s="18" t="s">
        <v>23</v>
      </c>
      <c r="M85" s="19"/>
      <c r="N85" s="16" t="s">
        <v>41</v>
      </c>
    </row>
    <row r="86" spans="1:14" ht="15.75" x14ac:dyDescent="0.25">
      <c r="A86" s="23" t="s">
        <v>228</v>
      </c>
      <c r="B86" s="23" t="s">
        <v>229</v>
      </c>
      <c r="C86" s="16"/>
      <c r="D86" s="16"/>
      <c r="E86" s="16" t="s">
        <v>123</v>
      </c>
      <c r="F86" s="22">
        <v>18370</v>
      </c>
      <c r="G86" s="16">
        <f>IF(F86&gt;0,DATEDIF(F86,$M$3,"Y"),"?")</f>
        <v>66</v>
      </c>
      <c r="H86" s="16">
        <v>82.5</v>
      </c>
      <c r="I86" s="16" t="str">
        <f>IF(G86&gt;1,VLOOKUP(G86,[11]katvek!$A$2:$B$86,2,TRUE),"?")</f>
        <v>M6</v>
      </c>
      <c r="J86" s="16" t="e">
        <f xml:space="preserve"> +#REF!</f>
        <v>#REF!</v>
      </c>
      <c r="K86" s="16" t="s">
        <v>19</v>
      </c>
      <c r="L86" s="18" t="s">
        <v>23</v>
      </c>
      <c r="M86" s="19"/>
      <c r="N86" s="16" t="s">
        <v>206</v>
      </c>
    </row>
    <row r="87" spans="1:14" ht="15.75" x14ac:dyDescent="0.25">
      <c r="A87" s="20" t="s">
        <v>230</v>
      </c>
      <c r="B87" s="15" t="s">
        <v>231</v>
      </c>
      <c r="C87" s="16"/>
      <c r="D87" s="16"/>
      <c r="E87" s="28" t="s">
        <v>123</v>
      </c>
      <c r="F87" s="22">
        <v>16921</v>
      </c>
      <c r="G87" s="16">
        <v>70</v>
      </c>
      <c r="H87" s="16">
        <v>82.5</v>
      </c>
      <c r="I87" s="16" t="s">
        <v>185</v>
      </c>
      <c r="J87" s="16" t="s">
        <v>28</v>
      </c>
      <c r="K87" s="21" t="s">
        <v>19</v>
      </c>
      <c r="L87" s="18" t="s">
        <v>23</v>
      </c>
      <c r="M87" s="19"/>
      <c r="N87" s="16" t="s">
        <v>29</v>
      </c>
    </row>
    <row r="88" spans="1:14" ht="15.75" x14ac:dyDescent="0.25">
      <c r="A88" s="20" t="s">
        <v>232</v>
      </c>
      <c r="B88" s="20" t="s">
        <v>233</v>
      </c>
      <c r="C88" s="16"/>
      <c r="D88" s="16"/>
      <c r="E88" s="21" t="s">
        <v>123</v>
      </c>
      <c r="F88" s="22">
        <v>16538</v>
      </c>
      <c r="G88" s="16">
        <f>IF(F88&gt;0,DATEDIF(F88,$M$3,"Y"),"?")</f>
        <v>71</v>
      </c>
      <c r="H88" s="16">
        <v>82.5</v>
      </c>
      <c r="I88" s="16" t="str">
        <f>IF(G88&gt;1,VLOOKUP(G88,[1]katvek!$A$2:$B$86,2,TRUE),"?")</f>
        <v>M7</v>
      </c>
      <c r="J88" s="16" t="e">
        <f xml:space="preserve"> +#REF!</f>
        <v>#REF!</v>
      </c>
      <c r="K88" s="21" t="s">
        <v>19</v>
      </c>
      <c r="L88" s="18" t="s">
        <v>23</v>
      </c>
      <c r="M88" s="16"/>
      <c r="N88" s="16" t="s">
        <v>24</v>
      </c>
    </row>
    <row r="89" spans="1:14" ht="15.75" x14ac:dyDescent="0.25">
      <c r="A89" s="20" t="s">
        <v>234</v>
      </c>
      <c r="B89" s="20" t="s">
        <v>235</v>
      </c>
      <c r="C89" s="16"/>
      <c r="D89" s="16"/>
      <c r="E89" s="21" t="s">
        <v>123</v>
      </c>
      <c r="F89" s="22">
        <v>14689</v>
      </c>
      <c r="G89" s="16">
        <f>IF(F89&gt;0,DATEDIF(F89,$M$3,"Y"),"?")</f>
        <v>76</v>
      </c>
      <c r="H89" s="16">
        <v>82.5</v>
      </c>
      <c r="I89" s="16" t="str">
        <f>IF(G89&gt;1,VLOOKUP(G89,[8]katvek!$A$2:$B$86,2,TRUE),"?")</f>
        <v>M8</v>
      </c>
      <c r="J89" s="16" t="e">
        <f xml:space="preserve"> +#REF!</f>
        <v>#REF!</v>
      </c>
      <c r="K89" s="16" t="s">
        <v>19</v>
      </c>
      <c r="L89" s="18" t="s">
        <v>23</v>
      </c>
      <c r="M89" s="16"/>
      <c r="N89" s="16" t="s">
        <v>148</v>
      </c>
    </row>
    <row r="90" spans="1:14" ht="15.75" x14ac:dyDescent="0.25">
      <c r="A90" s="20" t="s">
        <v>236</v>
      </c>
      <c r="B90" s="20" t="s">
        <v>237</v>
      </c>
      <c r="C90" s="16"/>
      <c r="D90" s="16"/>
      <c r="E90" s="21" t="s">
        <v>123</v>
      </c>
      <c r="F90" s="22">
        <v>36599</v>
      </c>
      <c r="G90" s="16">
        <v>16</v>
      </c>
      <c r="H90" s="16">
        <v>90</v>
      </c>
      <c r="I90" s="16" t="s">
        <v>191</v>
      </c>
      <c r="J90" s="16" t="s">
        <v>28</v>
      </c>
      <c r="K90" s="21" t="s">
        <v>19</v>
      </c>
      <c r="L90" s="18" t="s">
        <v>23</v>
      </c>
      <c r="M90" s="19"/>
      <c r="N90" s="16" t="s">
        <v>29</v>
      </c>
    </row>
    <row r="91" spans="1:14" ht="15.75" x14ac:dyDescent="0.25">
      <c r="A91" s="24" t="s">
        <v>238</v>
      </c>
      <c r="B91" s="20" t="s">
        <v>239</v>
      </c>
      <c r="C91" s="16"/>
      <c r="D91" s="16"/>
      <c r="E91" s="21" t="s">
        <v>123</v>
      </c>
      <c r="F91" s="39">
        <v>36171</v>
      </c>
      <c r="G91" s="16">
        <v>16</v>
      </c>
      <c r="H91" s="16">
        <v>90</v>
      </c>
      <c r="I91" s="16" t="str">
        <f>IF(G91&gt;1,VLOOKUP(G91,[3]katvek!$A$2:$B$86,2,TRUE),"?")</f>
        <v>T2</v>
      </c>
      <c r="J91" s="16" t="e">
        <f xml:space="preserve"> +#REF!</f>
        <v>#REF!</v>
      </c>
      <c r="K91" s="16" t="s">
        <v>40</v>
      </c>
      <c r="L91" s="18" t="s">
        <v>23</v>
      </c>
      <c r="M91" s="19"/>
      <c r="N91" s="16" t="s">
        <v>41</v>
      </c>
    </row>
    <row r="92" spans="1:14" ht="15.75" x14ac:dyDescent="0.25">
      <c r="A92" s="20" t="s">
        <v>240</v>
      </c>
      <c r="B92" s="20" t="s">
        <v>241</v>
      </c>
      <c r="C92" s="16"/>
      <c r="D92" s="16"/>
      <c r="E92" s="21" t="s">
        <v>123</v>
      </c>
      <c r="F92" s="22">
        <v>36281</v>
      </c>
      <c r="G92" s="16">
        <f>IF(F92&gt;0,DATEDIF(F92,$M$3,"Y"),"?")</f>
        <v>17</v>
      </c>
      <c r="H92" s="16">
        <v>90</v>
      </c>
      <c r="I92" s="16" t="str">
        <f>IF(G92&gt;1,VLOOKUP(G92,[3]katvek!$A$2:$B$86,2,TRUE),"?")</f>
        <v>T2</v>
      </c>
      <c r="J92" s="16" t="e">
        <f xml:space="preserve"> +#REF!</f>
        <v>#REF!</v>
      </c>
      <c r="K92" s="16" t="s">
        <v>40</v>
      </c>
      <c r="L92" s="18" t="s">
        <v>23</v>
      </c>
      <c r="M92" s="19"/>
      <c r="N92" s="16" t="s">
        <v>41</v>
      </c>
    </row>
    <row r="93" spans="1:14" ht="15.75" x14ac:dyDescent="0.25">
      <c r="A93" s="20" t="s">
        <v>242</v>
      </c>
      <c r="B93" s="20" t="s">
        <v>243</v>
      </c>
      <c r="C93" s="16"/>
      <c r="D93" s="16"/>
      <c r="E93" s="21" t="s">
        <v>123</v>
      </c>
      <c r="F93" s="22">
        <v>35774</v>
      </c>
      <c r="G93" s="16">
        <v>18</v>
      </c>
      <c r="H93" s="16">
        <v>90</v>
      </c>
      <c r="I93" s="16" t="s">
        <v>91</v>
      </c>
      <c r="J93" s="16" t="s">
        <v>28</v>
      </c>
      <c r="K93" s="21" t="s">
        <v>19</v>
      </c>
      <c r="L93" s="18" t="s">
        <v>23</v>
      </c>
      <c r="M93" s="19"/>
      <c r="N93" s="16" t="s">
        <v>29</v>
      </c>
    </row>
    <row r="94" spans="1:14" ht="15.75" x14ac:dyDescent="0.25">
      <c r="A94" s="23" t="s">
        <v>244</v>
      </c>
      <c r="B94" s="23" t="s">
        <v>245</v>
      </c>
      <c r="C94" s="16"/>
      <c r="D94" s="16"/>
      <c r="E94" s="16" t="s">
        <v>123</v>
      </c>
      <c r="F94" s="22">
        <v>35382</v>
      </c>
      <c r="G94" s="16">
        <f>IF(F94&gt;0,DATEDIF(F94,$M$3,"Y"),"?")</f>
        <v>19</v>
      </c>
      <c r="H94" s="16">
        <v>90</v>
      </c>
      <c r="I94" s="16" t="str">
        <f>IF(G94&gt;1,VLOOKUP(G94,[2]katvek!$A$2:$B$86,2,TRUE),"?")</f>
        <v>T3</v>
      </c>
      <c r="J94" s="16" t="e">
        <f xml:space="preserve"> +#REF!</f>
        <v>#REF!</v>
      </c>
      <c r="K94" s="16" t="s">
        <v>19</v>
      </c>
      <c r="L94" s="18" t="s">
        <v>23</v>
      </c>
      <c r="M94" s="16">
        <f>+M93+1</f>
        <v>1</v>
      </c>
      <c r="N94" s="16" t="s">
        <v>34</v>
      </c>
    </row>
    <row r="95" spans="1:14" ht="15.75" x14ac:dyDescent="0.25">
      <c r="A95" s="20" t="s">
        <v>246</v>
      </c>
      <c r="B95" s="20" t="s">
        <v>247</v>
      </c>
      <c r="C95" s="16"/>
      <c r="D95" s="16"/>
      <c r="E95" s="21" t="s">
        <v>123</v>
      </c>
      <c r="F95" s="26" t="s">
        <v>248</v>
      </c>
      <c r="G95" s="16">
        <v>20</v>
      </c>
      <c r="H95" s="16">
        <v>90</v>
      </c>
      <c r="I95" s="16" t="s">
        <v>27</v>
      </c>
      <c r="J95" s="16" t="s">
        <v>101</v>
      </c>
      <c r="K95" s="21" t="s">
        <v>102</v>
      </c>
      <c r="L95" s="18" t="s">
        <v>20</v>
      </c>
      <c r="M95" s="19"/>
      <c r="N95" s="16" t="s">
        <v>103</v>
      </c>
    </row>
    <row r="96" spans="1:14" ht="15.75" x14ac:dyDescent="0.25">
      <c r="A96" s="23" t="s">
        <v>249</v>
      </c>
      <c r="B96" s="23" t="s">
        <v>250</v>
      </c>
      <c r="C96" s="16"/>
      <c r="D96" s="16"/>
      <c r="E96" s="16" t="s">
        <v>123</v>
      </c>
      <c r="F96" s="22">
        <v>33973</v>
      </c>
      <c r="G96" s="16">
        <v>23</v>
      </c>
      <c r="H96" s="16">
        <v>90</v>
      </c>
      <c r="I96" s="16" t="s">
        <v>27</v>
      </c>
      <c r="J96" s="16" t="s">
        <v>251</v>
      </c>
      <c r="K96" s="16" t="s">
        <v>19</v>
      </c>
      <c r="L96" s="18" t="s">
        <v>23</v>
      </c>
      <c r="M96" s="19"/>
      <c r="N96" s="16" t="s">
        <v>252</v>
      </c>
    </row>
    <row r="97" spans="1:14" ht="15.75" x14ac:dyDescent="0.25">
      <c r="A97" s="23" t="s">
        <v>253</v>
      </c>
      <c r="B97" s="23" t="s">
        <v>254</v>
      </c>
      <c r="C97" s="16"/>
      <c r="D97" s="16"/>
      <c r="E97" s="16" t="s">
        <v>123</v>
      </c>
      <c r="F97" s="22" t="s">
        <v>255</v>
      </c>
      <c r="G97" s="16">
        <v>23</v>
      </c>
      <c r="H97" s="16">
        <v>90</v>
      </c>
      <c r="I97" s="16" t="str">
        <f>IF(G97&gt;1,VLOOKUP(G97,[3]katvek!$A$2:$B$86,2,TRUE),"?")</f>
        <v>J</v>
      </c>
      <c r="J97" s="16" t="e">
        <f xml:space="preserve"> +#REF!</f>
        <v>#REF!</v>
      </c>
      <c r="K97" s="16" t="s">
        <v>40</v>
      </c>
      <c r="L97" s="18" t="s">
        <v>23</v>
      </c>
      <c r="M97" s="19"/>
      <c r="N97" s="16" t="s">
        <v>41</v>
      </c>
    </row>
    <row r="98" spans="1:14" x14ac:dyDescent="0.25">
      <c r="A98" s="30" t="s">
        <v>256</v>
      </c>
      <c r="B98" s="30" t="s">
        <v>159</v>
      </c>
      <c r="C98" s="19"/>
      <c r="D98" s="19"/>
      <c r="E98" s="31" t="s">
        <v>123</v>
      </c>
      <c r="F98" s="32">
        <v>32427</v>
      </c>
      <c r="G98" s="31">
        <v>27</v>
      </c>
      <c r="H98" s="31">
        <v>90</v>
      </c>
      <c r="I98" s="31" t="s">
        <v>48</v>
      </c>
      <c r="J98" s="31"/>
      <c r="K98" s="31" t="s">
        <v>19</v>
      </c>
      <c r="L98" s="33" t="s">
        <v>23</v>
      </c>
      <c r="M98" s="19"/>
      <c r="N98" s="16" t="s">
        <v>143</v>
      </c>
    </row>
    <row r="99" spans="1:14" ht="15.75" x14ac:dyDescent="0.25">
      <c r="A99" s="20" t="s">
        <v>257</v>
      </c>
      <c r="B99" s="20" t="s">
        <v>193</v>
      </c>
      <c r="C99" s="16"/>
      <c r="D99" s="16"/>
      <c r="E99" s="21" t="s">
        <v>123</v>
      </c>
      <c r="F99" s="22">
        <v>32589</v>
      </c>
      <c r="G99" s="16">
        <f>IF(F99&gt;0,DATEDIF(F99,$M$3,"Y"),"?")</f>
        <v>27</v>
      </c>
      <c r="H99" s="16">
        <v>90</v>
      </c>
      <c r="I99" s="16" t="str">
        <f>IF(G99&gt;1,VLOOKUP(G99,[9]katvek!$A$2:$B$86,2,TRUE),"?")</f>
        <v>O</v>
      </c>
      <c r="J99" s="16" t="e">
        <f xml:space="preserve"> +#REF!</f>
        <v>#REF!</v>
      </c>
      <c r="K99" s="21" t="s">
        <v>19</v>
      </c>
      <c r="L99" s="18" t="s">
        <v>23</v>
      </c>
      <c r="M99" s="19"/>
      <c r="N99" s="16" t="s">
        <v>163</v>
      </c>
    </row>
    <row r="100" spans="1:14" ht="15.75" x14ac:dyDescent="0.25">
      <c r="A100" s="23" t="s">
        <v>258</v>
      </c>
      <c r="B100" s="23" t="s">
        <v>259</v>
      </c>
      <c r="C100" s="16"/>
      <c r="D100" s="16"/>
      <c r="E100" s="16" t="s">
        <v>123</v>
      </c>
      <c r="F100" s="22">
        <v>32418</v>
      </c>
      <c r="G100" s="16">
        <f>IF(F100&gt;0,DATEDIF(F100,$M$3,"Y"),"?")</f>
        <v>27</v>
      </c>
      <c r="H100" s="16">
        <v>90</v>
      </c>
      <c r="I100" s="16" t="str">
        <f>IF(G100&gt;1,VLOOKUP(G100,[4]katvek!$A$2:$B$86,2,TRUE),"?")</f>
        <v>O</v>
      </c>
      <c r="J100" s="16" t="e">
        <f xml:space="preserve"> +#REF!</f>
        <v>#REF!</v>
      </c>
      <c r="K100" s="16" t="s">
        <v>19</v>
      </c>
      <c r="L100" s="18" t="s">
        <v>23</v>
      </c>
      <c r="M100" s="19"/>
      <c r="N100" s="16" t="s">
        <v>61</v>
      </c>
    </row>
    <row r="101" spans="1:14" ht="15.75" x14ac:dyDescent="0.25">
      <c r="A101" s="23" t="s">
        <v>260</v>
      </c>
      <c r="B101" s="23" t="s">
        <v>137</v>
      </c>
      <c r="C101" s="16"/>
      <c r="D101" s="16"/>
      <c r="E101" s="16" t="s">
        <v>123</v>
      </c>
      <c r="F101" s="22">
        <v>31778</v>
      </c>
      <c r="G101" s="16">
        <f>IF(F101&gt;0,DATEDIF(F101,$M$3,"Y"),"?")</f>
        <v>29</v>
      </c>
      <c r="H101" s="16">
        <v>90</v>
      </c>
      <c r="I101" s="16" t="str">
        <f>IF(G101&gt;1,VLOOKUP(G101,[4]katvek!$A$2:$B$86,2,TRUE),"?")</f>
        <v>O</v>
      </c>
      <c r="J101" s="16" t="e">
        <f xml:space="preserve"> +#REF!</f>
        <v>#REF!</v>
      </c>
      <c r="K101" s="16" t="s">
        <v>19</v>
      </c>
      <c r="L101" s="18" t="s">
        <v>23</v>
      </c>
      <c r="M101" s="19"/>
      <c r="N101" s="16" t="s">
        <v>61</v>
      </c>
    </row>
    <row r="102" spans="1:14" ht="15.75" x14ac:dyDescent="0.25">
      <c r="A102" s="20" t="s">
        <v>261</v>
      </c>
      <c r="B102" s="20" t="s">
        <v>262</v>
      </c>
      <c r="C102" s="16"/>
      <c r="D102" s="16"/>
      <c r="E102" s="21" t="s">
        <v>123</v>
      </c>
      <c r="F102" s="22">
        <v>31441</v>
      </c>
      <c r="G102" s="16">
        <f>IF(F102&gt;0,DATEDIF(F102,$M$3,"Y"),"?")</f>
        <v>30</v>
      </c>
      <c r="H102" s="16">
        <v>90</v>
      </c>
      <c r="I102" s="16" t="str">
        <f>IF(G102&gt;1,VLOOKUP(G102,[8]katvek!$A$2:$B$86,2,TRUE),"?")</f>
        <v>O</v>
      </c>
      <c r="J102" s="16" t="e">
        <f xml:space="preserve"> +#REF!</f>
        <v>#REF!</v>
      </c>
      <c r="K102" s="16" t="s">
        <v>19</v>
      </c>
      <c r="L102" s="18" t="s">
        <v>23</v>
      </c>
      <c r="M102" s="16"/>
      <c r="N102" s="16" t="s">
        <v>148</v>
      </c>
    </row>
    <row r="103" spans="1:14" ht="15.75" x14ac:dyDescent="0.25">
      <c r="A103" s="23" t="s">
        <v>263</v>
      </c>
      <c r="B103" s="23" t="s">
        <v>264</v>
      </c>
      <c r="C103" s="16"/>
      <c r="D103" s="16"/>
      <c r="E103" s="16" t="s">
        <v>123</v>
      </c>
      <c r="F103" s="22">
        <v>30677</v>
      </c>
      <c r="G103" s="16">
        <v>32</v>
      </c>
      <c r="H103" s="16">
        <v>90</v>
      </c>
      <c r="I103" s="16" t="s">
        <v>48</v>
      </c>
      <c r="J103" s="16" t="s">
        <v>49</v>
      </c>
      <c r="K103" s="16" t="s">
        <v>19</v>
      </c>
      <c r="L103" s="18" t="s">
        <v>23</v>
      </c>
      <c r="M103" s="16"/>
      <c r="N103" s="16" t="s">
        <v>50</v>
      </c>
    </row>
    <row r="104" spans="1:14" ht="15.75" x14ac:dyDescent="0.25">
      <c r="A104" s="20" t="s">
        <v>265</v>
      </c>
      <c r="B104" s="20" t="s">
        <v>266</v>
      </c>
      <c r="C104" s="16"/>
      <c r="D104" s="16"/>
      <c r="E104" s="21" t="s">
        <v>123</v>
      </c>
      <c r="F104" s="22">
        <v>29320</v>
      </c>
      <c r="G104" s="16">
        <f>IF(F104&gt;0,DATEDIF(F104,$M$3,"Y"),"?")</f>
        <v>36</v>
      </c>
      <c r="H104" s="16">
        <v>90</v>
      </c>
      <c r="I104" s="16" t="str">
        <f>IF(G104&gt;1,VLOOKUP(G104,[9]katvek!$A$2:$B$86,2,TRUE),"?")</f>
        <v>O</v>
      </c>
      <c r="J104" s="16" t="e">
        <f xml:space="preserve"> +#REF!</f>
        <v>#REF!</v>
      </c>
      <c r="K104" s="21" t="s">
        <v>19</v>
      </c>
      <c r="L104" s="18" t="s">
        <v>23</v>
      </c>
      <c r="M104" s="19"/>
      <c r="N104" s="16" t="s">
        <v>163</v>
      </c>
    </row>
    <row r="105" spans="1:14" ht="15.75" x14ac:dyDescent="0.25">
      <c r="A105" s="20" t="s">
        <v>267</v>
      </c>
      <c r="B105" s="20" t="s">
        <v>268</v>
      </c>
      <c r="C105" s="16"/>
      <c r="D105" s="16"/>
      <c r="E105" s="21" t="s">
        <v>123</v>
      </c>
      <c r="F105" s="22">
        <v>28683</v>
      </c>
      <c r="G105" s="16">
        <v>38</v>
      </c>
      <c r="H105" s="16">
        <v>90</v>
      </c>
      <c r="I105" s="16" t="s">
        <v>48</v>
      </c>
      <c r="J105" s="16" t="s">
        <v>101</v>
      </c>
      <c r="K105" s="21" t="s">
        <v>102</v>
      </c>
      <c r="L105" s="18" t="s">
        <v>20</v>
      </c>
      <c r="M105" s="19"/>
      <c r="N105" s="16" t="s">
        <v>103</v>
      </c>
    </row>
    <row r="106" spans="1:14" ht="15.75" x14ac:dyDescent="0.25">
      <c r="A106" s="23" t="s">
        <v>269</v>
      </c>
      <c r="B106" s="23" t="s">
        <v>270</v>
      </c>
      <c r="C106" s="16"/>
      <c r="D106" s="16"/>
      <c r="E106" s="16" t="s">
        <v>123</v>
      </c>
      <c r="F106" s="22">
        <v>24475</v>
      </c>
      <c r="G106" s="16">
        <f>IF(F106&gt;0,DATEDIF(F106,$M$3,"Y"),"?")</f>
        <v>49</v>
      </c>
      <c r="H106" s="16">
        <v>90</v>
      </c>
      <c r="I106" s="40" t="s">
        <v>48</v>
      </c>
      <c r="J106" s="16" t="e">
        <f xml:space="preserve"> +#REF!</f>
        <v>#REF!</v>
      </c>
      <c r="K106" s="16" t="s">
        <v>19</v>
      </c>
      <c r="L106" s="18" t="s">
        <v>23</v>
      </c>
      <c r="M106" s="16">
        <f>+M108+1</f>
        <v>1</v>
      </c>
      <c r="N106" s="16" t="s">
        <v>34</v>
      </c>
    </row>
    <row r="107" spans="1:14" ht="15.75" x14ac:dyDescent="0.25">
      <c r="A107" s="41" t="s">
        <v>271</v>
      </c>
      <c r="B107" s="41" t="s">
        <v>272</v>
      </c>
      <c r="C107" s="16"/>
      <c r="D107" s="16"/>
      <c r="E107" s="21" t="s">
        <v>123</v>
      </c>
      <c r="F107" s="42">
        <v>27526</v>
      </c>
      <c r="G107" s="16">
        <f>IF(F107&gt;0,DATEDIF(F107,$M$3,"Y"),"?")</f>
        <v>41</v>
      </c>
      <c r="H107" s="16">
        <v>90</v>
      </c>
      <c r="I107" s="16" t="str">
        <f>IF(G107&gt;1,VLOOKUP(G107,[8]katvek!$A$2:$B$86,2,TRUE),"?")</f>
        <v>M1</v>
      </c>
      <c r="J107" s="16" t="e">
        <f xml:space="preserve"> +#REF!</f>
        <v>#REF!</v>
      </c>
      <c r="K107" s="16" t="s">
        <v>19</v>
      </c>
      <c r="L107" s="18" t="s">
        <v>23</v>
      </c>
      <c r="M107" s="16"/>
      <c r="N107" s="16" t="s">
        <v>148</v>
      </c>
    </row>
    <row r="108" spans="1:14" ht="15.75" x14ac:dyDescent="0.25">
      <c r="A108" s="23" t="s">
        <v>273</v>
      </c>
      <c r="B108" s="23" t="s">
        <v>274</v>
      </c>
      <c r="C108" s="16"/>
      <c r="D108" s="16"/>
      <c r="E108" s="16" t="s">
        <v>123</v>
      </c>
      <c r="F108" s="22">
        <v>26488</v>
      </c>
      <c r="G108" s="16">
        <v>44</v>
      </c>
      <c r="H108" s="16">
        <v>90</v>
      </c>
      <c r="I108" s="16" t="s">
        <v>214</v>
      </c>
      <c r="J108" s="16" t="s">
        <v>28</v>
      </c>
      <c r="K108" s="21" t="s">
        <v>19</v>
      </c>
      <c r="L108" s="18" t="s">
        <v>23</v>
      </c>
      <c r="M108" s="19"/>
      <c r="N108" s="16" t="s">
        <v>29</v>
      </c>
    </row>
    <row r="109" spans="1:14" ht="15" customHeight="1" x14ac:dyDescent="0.25">
      <c r="A109" s="23" t="s">
        <v>215</v>
      </c>
      <c r="B109" s="23" t="s">
        <v>216</v>
      </c>
      <c r="C109" s="16"/>
      <c r="D109" s="16"/>
      <c r="E109" s="16" t="s">
        <v>123</v>
      </c>
      <c r="F109" s="22">
        <v>25572</v>
      </c>
      <c r="G109" s="16">
        <f>IF(F109&gt;0,DATEDIF(F109,$M$3,"Y"),"?")</f>
        <v>46</v>
      </c>
      <c r="H109" s="16">
        <v>82.5</v>
      </c>
      <c r="I109" s="16" t="str">
        <f>IF(G109&gt;1,VLOOKUP(G109,[2]katvek!$A$2:$B$86,2,TRUE),"?")</f>
        <v>M2</v>
      </c>
      <c r="J109" s="16" t="e">
        <f xml:space="preserve"> +#REF!</f>
        <v>#REF!</v>
      </c>
      <c r="K109" s="16" t="s">
        <v>19</v>
      </c>
      <c r="L109" s="18" t="s">
        <v>23</v>
      </c>
      <c r="M109" s="16">
        <f>+M80+1</f>
        <v>1</v>
      </c>
      <c r="N109" s="16" t="s">
        <v>34</v>
      </c>
    </row>
    <row r="110" spans="1:14" ht="15.75" x14ac:dyDescent="0.25">
      <c r="A110" s="23" t="s">
        <v>275</v>
      </c>
      <c r="B110" s="23" t="s">
        <v>276</v>
      </c>
      <c r="C110" s="16"/>
      <c r="D110" s="16"/>
      <c r="E110" s="16" t="s">
        <v>123</v>
      </c>
      <c r="F110" s="22">
        <v>24328</v>
      </c>
      <c r="G110" s="16">
        <v>50</v>
      </c>
      <c r="H110" s="16">
        <v>90</v>
      </c>
      <c r="I110" s="16" t="s">
        <v>43</v>
      </c>
      <c r="J110" s="16" t="s">
        <v>76</v>
      </c>
      <c r="K110" s="16" t="s">
        <v>19</v>
      </c>
      <c r="L110" s="18" t="s">
        <v>20</v>
      </c>
      <c r="M110" s="19"/>
      <c r="N110" s="16" t="s">
        <v>76</v>
      </c>
    </row>
    <row r="111" spans="1:14" ht="15.75" x14ac:dyDescent="0.25">
      <c r="A111" s="20" t="s">
        <v>30</v>
      </c>
      <c r="B111" s="20" t="s">
        <v>277</v>
      </c>
      <c r="C111" s="16"/>
      <c r="D111" s="16"/>
      <c r="E111" s="21" t="s">
        <v>123</v>
      </c>
      <c r="F111" s="22">
        <v>23802</v>
      </c>
      <c r="G111" s="16">
        <f>IF(F111&gt;0,DATEDIF(F111,$M$3,"Y"),"?")</f>
        <v>51</v>
      </c>
      <c r="H111" s="16">
        <v>90</v>
      </c>
      <c r="I111" s="16" t="str">
        <f>IF(G111&gt;1,VLOOKUP(G111,[1]katvek!$A$2:$B$86,2,TRUE),"?")</f>
        <v>M3</v>
      </c>
      <c r="J111" s="16" t="e">
        <f xml:space="preserve"> +#REF!</f>
        <v>#REF!</v>
      </c>
      <c r="K111" s="21" t="s">
        <v>19</v>
      </c>
      <c r="L111" s="18" t="s">
        <v>23</v>
      </c>
      <c r="M111" s="16"/>
      <c r="N111" s="16" t="s">
        <v>24</v>
      </c>
    </row>
    <row r="112" spans="1:14" ht="15.75" x14ac:dyDescent="0.25">
      <c r="A112" s="20" t="s">
        <v>278</v>
      </c>
      <c r="B112" s="20" t="s">
        <v>279</v>
      </c>
      <c r="C112" s="16"/>
      <c r="D112" s="16"/>
      <c r="E112" s="21" t="s">
        <v>123</v>
      </c>
      <c r="F112" s="22">
        <v>20686</v>
      </c>
      <c r="G112" s="16">
        <v>59</v>
      </c>
      <c r="H112" s="16">
        <v>90</v>
      </c>
      <c r="I112" s="16" t="s">
        <v>182</v>
      </c>
      <c r="J112" s="16" t="s">
        <v>175</v>
      </c>
      <c r="K112" s="21" t="s">
        <v>40</v>
      </c>
      <c r="L112" s="18" t="s">
        <v>23</v>
      </c>
      <c r="M112" s="19"/>
      <c r="N112" s="16" t="s">
        <v>175</v>
      </c>
    </row>
    <row r="113" spans="1:14" ht="15.75" x14ac:dyDescent="0.25">
      <c r="A113" s="23" t="s">
        <v>280</v>
      </c>
      <c r="B113" s="23" t="s">
        <v>281</v>
      </c>
      <c r="C113" s="16"/>
      <c r="D113" s="16"/>
      <c r="E113" s="16" t="s">
        <v>123</v>
      </c>
      <c r="F113" s="22">
        <v>20000</v>
      </c>
      <c r="G113" s="16">
        <f>IF(F113&gt;0,DATEDIF(F113,$M$3,"Y"),"?")</f>
        <v>61</v>
      </c>
      <c r="H113" s="16">
        <v>90</v>
      </c>
      <c r="I113" s="16" t="str">
        <f>IF(G113&gt;1,VLOOKUP(G113,[2]katvek!$A$2:$B$86,2,TRUE),"?")</f>
        <v>M5</v>
      </c>
      <c r="J113" s="16" t="e">
        <f xml:space="preserve"> +#REF!</f>
        <v>#REF!</v>
      </c>
      <c r="K113" s="16" t="s">
        <v>19</v>
      </c>
      <c r="L113" s="18" t="s">
        <v>23</v>
      </c>
      <c r="M113" s="16">
        <f>+M112+1</f>
        <v>1</v>
      </c>
      <c r="N113" s="16" t="s">
        <v>34</v>
      </c>
    </row>
    <row r="114" spans="1:14" ht="15.75" x14ac:dyDescent="0.25">
      <c r="A114" s="23" t="s">
        <v>282</v>
      </c>
      <c r="B114" s="23" t="s">
        <v>283</v>
      </c>
      <c r="C114" s="16"/>
      <c r="D114" s="16"/>
      <c r="E114" s="16" t="s">
        <v>123</v>
      </c>
      <c r="F114" s="22">
        <v>19889</v>
      </c>
      <c r="G114" s="16">
        <f>IF(F114&gt;0,DATEDIF(F114,$M$3,"Y"),"?")</f>
        <v>62</v>
      </c>
      <c r="H114" s="16">
        <v>90</v>
      </c>
      <c r="I114" s="16" t="str">
        <f>IF(G114&gt;1,VLOOKUP(G114,[2]katvek!$A$2:$B$86,2,TRUE),"?")</f>
        <v>M5</v>
      </c>
      <c r="J114" s="16" t="e">
        <f xml:space="preserve"> +#REF!</f>
        <v>#REF!</v>
      </c>
      <c r="K114" s="16" t="s">
        <v>19</v>
      </c>
      <c r="L114" s="18" t="s">
        <v>23</v>
      </c>
      <c r="M114" s="16">
        <f>+M113+1</f>
        <v>2</v>
      </c>
      <c r="N114" s="16" t="s">
        <v>34</v>
      </c>
    </row>
    <row r="115" spans="1:14" ht="15.75" x14ac:dyDescent="0.25">
      <c r="A115" s="24" t="s">
        <v>284</v>
      </c>
      <c r="B115" s="20" t="s">
        <v>254</v>
      </c>
      <c r="C115" s="16"/>
      <c r="D115" s="16"/>
      <c r="E115" s="21" t="s">
        <v>123</v>
      </c>
      <c r="F115" s="26" t="s">
        <v>285</v>
      </c>
      <c r="G115" s="16">
        <v>18</v>
      </c>
      <c r="H115" s="16">
        <v>100</v>
      </c>
      <c r="I115" s="16" t="str">
        <f>IF(G115&gt;1,VLOOKUP(G115,[3]katvek!$A$2:$B$86,2,TRUE),"?")</f>
        <v>T3</v>
      </c>
      <c r="J115" s="16" t="e">
        <f xml:space="preserve"> +#REF!</f>
        <v>#REF!</v>
      </c>
      <c r="K115" s="16" t="s">
        <v>40</v>
      </c>
      <c r="L115" s="18" t="s">
        <v>23</v>
      </c>
      <c r="M115" s="19"/>
      <c r="N115" s="16" t="s">
        <v>41</v>
      </c>
    </row>
    <row r="116" spans="1:14" ht="15.75" x14ac:dyDescent="0.25">
      <c r="A116" s="20" t="s">
        <v>286</v>
      </c>
      <c r="B116" s="15" t="s">
        <v>287</v>
      </c>
      <c r="C116" s="16"/>
      <c r="D116" s="16"/>
      <c r="E116" s="28" t="s">
        <v>123</v>
      </c>
      <c r="F116" s="22">
        <v>35488</v>
      </c>
      <c r="G116" s="16">
        <v>19</v>
      </c>
      <c r="H116" s="16">
        <v>100</v>
      </c>
      <c r="I116" s="16" t="s">
        <v>91</v>
      </c>
      <c r="J116" s="16" t="s">
        <v>28</v>
      </c>
      <c r="K116" s="21" t="s">
        <v>19</v>
      </c>
      <c r="L116" s="18" t="s">
        <v>23</v>
      </c>
      <c r="M116" s="19"/>
      <c r="N116" s="16" t="s">
        <v>29</v>
      </c>
    </row>
    <row r="117" spans="1:14" ht="15.75" x14ac:dyDescent="0.25">
      <c r="A117" s="20" t="s">
        <v>288</v>
      </c>
      <c r="B117" s="20" t="s">
        <v>289</v>
      </c>
      <c r="C117" s="16"/>
      <c r="D117" s="16"/>
      <c r="E117" s="21" t="s">
        <v>123</v>
      </c>
      <c r="F117" s="22">
        <v>35357</v>
      </c>
      <c r="G117" s="16">
        <v>19</v>
      </c>
      <c r="H117" s="16">
        <v>100</v>
      </c>
      <c r="I117" s="16" t="s">
        <v>91</v>
      </c>
      <c r="J117" s="16" t="s">
        <v>28</v>
      </c>
      <c r="K117" s="21" t="s">
        <v>19</v>
      </c>
      <c r="L117" s="18" t="s">
        <v>23</v>
      </c>
      <c r="M117" s="19"/>
      <c r="N117" s="16" t="s">
        <v>29</v>
      </c>
    </row>
    <row r="118" spans="1:14" ht="15.75" x14ac:dyDescent="0.25">
      <c r="A118" s="29" t="s">
        <v>290</v>
      </c>
      <c r="B118" s="23" t="s">
        <v>291</v>
      </c>
      <c r="C118" s="16"/>
      <c r="D118" s="16"/>
      <c r="E118" s="16" t="s">
        <v>123</v>
      </c>
      <c r="F118" s="22">
        <v>34981</v>
      </c>
      <c r="G118" s="16">
        <f>IF(F118&gt;0,DATEDIF(F118,$M$3,"Y"),"?")</f>
        <v>20</v>
      </c>
      <c r="H118" s="16">
        <v>100</v>
      </c>
      <c r="I118" s="16" t="str">
        <f>IF(G118&gt;1,VLOOKUP(G118,[3]katvek!$A$2:$B$86,2,TRUE),"?")</f>
        <v>J</v>
      </c>
      <c r="J118" s="16" t="e">
        <f xml:space="preserve"> +#REF!</f>
        <v>#REF!</v>
      </c>
      <c r="K118" s="16" t="s">
        <v>40</v>
      </c>
      <c r="L118" s="18" t="s">
        <v>23</v>
      </c>
      <c r="M118" s="19"/>
      <c r="N118" s="16" t="s">
        <v>41</v>
      </c>
    </row>
    <row r="119" spans="1:14" ht="15.75" x14ac:dyDescent="0.25">
      <c r="A119" s="23" t="s">
        <v>292</v>
      </c>
      <c r="B119" s="23" t="s">
        <v>233</v>
      </c>
      <c r="C119" s="16"/>
      <c r="D119" s="16"/>
      <c r="E119" s="16" t="s">
        <v>123</v>
      </c>
      <c r="F119" s="22">
        <v>34565</v>
      </c>
      <c r="G119" s="16">
        <f>IF(F119&gt;0,DATEDIF(F119,$M$3,"Y"),"?")</f>
        <v>22</v>
      </c>
      <c r="H119" s="16">
        <v>100</v>
      </c>
      <c r="I119" s="16" t="str">
        <f>IF(G119&gt;1,VLOOKUP(G119,[2]katvek!$A$2:$B$86,2,TRUE),"?")</f>
        <v>J</v>
      </c>
      <c r="J119" s="16" t="e">
        <f xml:space="preserve"> +#REF!</f>
        <v>#REF!</v>
      </c>
      <c r="K119" s="16" t="s">
        <v>19</v>
      </c>
      <c r="L119" s="18" t="s">
        <v>23</v>
      </c>
      <c r="M119" s="16">
        <f>+M118+1</f>
        <v>1</v>
      </c>
      <c r="N119" s="16" t="s">
        <v>34</v>
      </c>
    </row>
    <row r="120" spans="1:14" ht="15.75" x14ac:dyDescent="0.25">
      <c r="A120" s="23" t="s">
        <v>293</v>
      </c>
      <c r="B120" s="23" t="s">
        <v>291</v>
      </c>
      <c r="C120" s="16"/>
      <c r="D120" s="16"/>
      <c r="E120" s="16" t="s">
        <v>123</v>
      </c>
      <c r="F120" s="22" t="s">
        <v>294</v>
      </c>
      <c r="G120" s="16">
        <v>22</v>
      </c>
      <c r="H120" s="16">
        <v>100</v>
      </c>
      <c r="I120" s="16" t="str">
        <f>IF(G120&gt;1,VLOOKUP(G120,[3]katvek!$A$2:$B$86,2,TRUE),"?")</f>
        <v>J</v>
      </c>
      <c r="J120" s="16" t="e">
        <f xml:space="preserve"> +#REF!</f>
        <v>#REF!</v>
      </c>
      <c r="K120" s="16" t="s">
        <v>40</v>
      </c>
      <c r="L120" s="18" t="s">
        <v>23</v>
      </c>
      <c r="M120" s="19"/>
      <c r="N120" s="16" t="s">
        <v>41</v>
      </c>
    </row>
    <row r="121" spans="1:14" ht="15.75" x14ac:dyDescent="0.25">
      <c r="A121" s="20" t="s">
        <v>295</v>
      </c>
      <c r="B121" s="20" t="s">
        <v>296</v>
      </c>
      <c r="C121" s="16"/>
      <c r="D121" s="16"/>
      <c r="E121" s="21" t="s">
        <v>123</v>
      </c>
      <c r="F121" s="22">
        <v>33169</v>
      </c>
      <c r="G121" s="16">
        <f>IF(F121&gt;0,DATEDIF(F121,$M$3,"Y"),"?")</f>
        <v>25</v>
      </c>
      <c r="H121" s="16">
        <v>100</v>
      </c>
      <c r="I121" s="16" t="str">
        <f>IF(G121&gt;1,VLOOKUP(G121,[9]katvek!$A$2:$B$86,2,TRUE),"?")</f>
        <v>O</v>
      </c>
      <c r="J121" s="16" t="e">
        <f xml:space="preserve"> +#REF!</f>
        <v>#REF!</v>
      </c>
      <c r="K121" s="21" t="s">
        <v>19</v>
      </c>
      <c r="L121" s="18" t="s">
        <v>23</v>
      </c>
      <c r="M121" s="19"/>
      <c r="N121" s="16" t="s">
        <v>163</v>
      </c>
    </row>
    <row r="122" spans="1:14" ht="15.75" x14ac:dyDescent="0.25">
      <c r="A122" s="23" t="s">
        <v>297</v>
      </c>
      <c r="B122" s="23" t="s">
        <v>298</v>
      </c>
      <c r="C122" s="16"/>
      <c r="D122" s="16"/>
      <c r="E122" s="16" t="s">
        <v>123</v>
      </c>
      <c r="F122" s="22">
        <v>32571</v>
      </c>
      <c r="G122" s="16">
        <f>IF(F122&gt;0,DATEDIF(F122,$M$3,"Y"),"?")</f>
        <v>27</v>
      </c>
      <c r="H122" s="16">
        <v>100</v>
      </c>
      <c r="I122" s="16" t="str">
        <f>IF(G122&gt;1,VLOOKUP(G122,[2]katvek!$A$2:$B$86,2,TRUE),"?")</f>
        <v>O</v>
      </c>
      <c r="J122" s="16" t="e">
        <f xml:space="preserve"> +#REF!</f>
        <v>#REF!</v>
      </c>
      <c r="K122" s="16" t="s">
        <v>19</v>
      </c>
      <c r="L122" s="18" t="s">
        <v>23</v>
      </c>
      <c r="M122" s="16">
        <f>+M121+1</f>
        <v>1</v>
      </c>
      <c r="N122" s="16" t="s">
        <v>34</v>
      </c>
    </row>
    <row r="123" spans="1:14" ht="15.75" x14ac:dyDescent="0.25">
      <c r="A123" s="23" t="s">
        <v>299</v>
      </c>
      <c r="B123" s="23" t="s">
        <v>300</v>
      </c>
      <c r="C123" s="16"/>
      <c r="D123" s="16"/>
      <c r="E123" s="16" t="s">
        <v>123</v>
      </c>
      <c r="F123" s="22">
        <v>32767</v>
      </c>
      <c r="G123" s="16">
        <f>IF(F123&gt;0,DATEDIF(F123,$M$3,"Y"),"?")</f>
        <v>27</v>
      </c>
      <c r="H123" s="16">
        <v>100</v>
      </c>
      <c r="I123" s="16" t="str">
        <f>IF(G123&gt;1,VLOOKUP(G123,[5]katvek!$A$2:$B$86,2,TRUE),"?")</f>
        <v>O</v>
      </c>
      <c r="J123" s="16" t="e">
        <f xml:space="preserve"> +#REF!</f>
        <v>#REF!</v>
      </c>
      <c r="K123" s="16" t="s">
        <v>19</v>
      </c>
      <c r="L123" s="18" t="s">
        <v>23</v>
      </c>
      <c r="M123" s="16"/>
      <c r="N123" s="16" t="s">
        <v>66</v>
      </c>
    </row>
    <row r="124" spans="1:14" ht="15.75" x14ac:dyDescent="0.25">
      <c r="A124" s="43" t="s">
        <v>301</v>
      </c>
      <c r="B124" s="43" t="s">
        <v>302</v>
      </c>
      <c r="C124" s="16"/>
      <c r="D124" s="16"/>
      <c r="E124" s="21" t="s">
        <v>123</v>
      </c>
      <c r="F124" s="44">
        <v>30250</v>
      </c>
      <c r="G124" s="16">
        <f>IF(F124&gt;0,DATEDIF(F124,$M$3,"Y"),"?")</f>
        <v>33</v>
      </c>
      <c r="H124" s="16">
        <v>100</v>
      </c>
      <c r="I124" s="16" t="str">
        <f>IF(G124&gt;1,VLOOKUP(G124,[8]katvek!$A$2:$B$86,2,TRUE),"?")</f>
        <v>O</v>
      </c>
      <c r="J124" s="16" t="e">
        <f xml:space="preserve"> +#REF!</f>
        <v>#REF!</v>
      </c>
      <c r="K124" s="16" t="s">
        <v>19</v>
      </c>
      <c r="L124" s="18" t="s">
        <v>23</v>
      </c>
      <c r="M124" s="16"/>
      <c r="N124" s="16" t="s">
        <v>148</v>
      </c>
    </row>
    <row r="125" spans="1:14" ht="15.75" x14ac:dyDescent="0.25">
      <c r="A125" s="23" t="s">
        <v>303</v>
      </c>
      <c r="B125" s="23" t="s">
        <v>304</v>
      </c>
      <c r="C125" s="16"/>
      <c r="D125" s="16"/>
      <c r="E125" s="16" t="s">
        <v>123</v>
      </c>
      <c r="F125" s="22">
        <v>30032</v>
      </c>
      <c r="G125" s="16">
        <f>IF(F125&gt;0,DATEDIF(F125,$M$3,"Y"),"?")</f>
        <v>34</v>
      </c>
      <c r="H125" s="16">
        <v>100</v>
      </c>
      <c r="I125" s="16" t="str">
        <f>IF(G125&gt;1,VLOOKUP(G125,[5]katvek!$A$2:$B$86,2,TRUE),"?")</f>
        <v>O</v>
      </c>
      <c r="J125" s="16" t="e">
        <f xml:space="preserve"> +#REF!</f>
        <v>#REF!</v>
      </c>
      <c r="K125" s="16" t="s">
        <v>19</v>
      </c>
      <c r="L125" s="18" t="s">
        <v>23</v>
      </c>
      <c r="M125" s="19"/>
      <c r="N125" s="16" t="s">
        <v>66</v>
      </c>
    </row>
    <row r="126" spans="1:14" ht="15.75" x14ac:dyDescent="0.25">
      <c r="A126" s="23" t="s">
        <v>305</v>
      </c>
      <c r="B126" s="23" t="s">
        <v>306</v>
      </c>
      <c r="C126" s="16"/>
      <c r="D126" s="16"/>
      <c r="E126" s="16" t="s">
        <v>123</v>
      </c>
      <c r="F126" s="22">
        <v>27822</v>
      </c>
      <c r="G126" s="16">
        <v>40</v>
      </c>
      <c r="H126" s="16">
        <v>100</v>
      </c>
      <c r="I126" s="16" t="s">
        <v>214</v>
      </c>
      <c r="J126" s="16" t="s">
        <v>251</v>
      </c>
      <c r="K126" s="16" t="s">
        <v>19</v>
      </c>
      <c r="L126" s="18" t="s">
        <v>23</v>
      </c>
      <c r="M126" s="19"/>
      <c r="N126" s="16" t="s">
        <v>252</v>
      </c>
    </row>
    <row r="127" spans="1:14" ht="15.75" x14ac:dyDescent="0.25">
      <c r="A127" s="23" t="s">
        <v>307</v>
      </c>
      <c r="B127" s="23" t="s">
        <v>308</v>
      </c>
      <c r="C127" s="16"/>
      <c r="D127" s="16"/>
      <c r="E127" s="16" t="s">
        <v>123</v>
      </c>
      <c r="F127" s="22">
        <v>27448</v>
      </c>
      <c r="G127" s="16">
        <f>IF(F127&gt;0,DATEDIF(F127,$M$3,"Y"),"?")</f>
        <v>41</v>
      </c>
      <c r="H127" s="16">
        <v>100</v>
      </c>
      <c r="I127" s="16" t="str">
        <f>IF(G127&gt;1,VLOOKUP(G127,[2]katvek!$A$2:$B$86,2,TRUE),"?")</f>
        <v>M1</v>
      </c>
      <c r="J127" s="16" t="e">
        <f xml:space="preserve"> +#REF!</f>
        <v>#REF!</v>
      </c>
      <c r="K127" s="16" t="s">
        <v>19</v>
      </c>
      <c r="L127" s="18" t="s">
        <v>23</v>
      </c>
      <c r="M127" s="16">
        <f>+M126+1</f>
        <v>1</v>
      </c>
      <c r="N127" s="16" t="s">
        <v>34</v>
      </c>
    </row>
    <row r="128" spans="1:14" ht="15.75" x14ac:dyDescent="0.25">
      <c r="A128" s="23" t="s">
        <v>309</v>
      </c>
      <c r="B128" s="23" t="s">
        <v>310</v>
      </c>
      <c r="C128" s="16"/>
      <c r="D128" s="16"/>
      <c r="E128" s="16" t="s">
        <v>123</v>
      </c>
      <c r="F128" s="22">
        <v>27570</v>
      </c>
      <c r="G128" s="16">
        <v>41</v>
      </c>
      <c r="H128" s="16">
        <v>100</v>
      </c>
      <c r="I128" s="16" t="s">
        <v>214</v>
      </c>
      <c r="J128" s="16" t="s">
        <v>28</v>
      </c>
      <c r="K128" s="21" t="s">
        <v>19</v>
      </c>
      <c r="L128" s="18" t="s">
        <v>23</v>
      </c>
      <c r="M128" s="19"/>
      <c r="N128" s="16" t="s">
        <v>29</v>
      </c>
    </row>
    <row r="129" spans="1:14" ht="15.75" x14ac:dyDescent="0.25">
      <c r="A129" s="20" t="s">
        <v>311</v>
      </c>
      <c r="B129" s="20" t="s">
        <v>312</v>
      </c>
      <c r="C129" s="16"/>
      <c r="D129" s="16"/>
      <c r="E129" s="21" t="s">
        <v>123</v>
      </c>
      <c r="F129" s="22">
        <v>27454</v>
      </c>
      <c r="G129" s="16">
        <f>IF(F129&gt;0,DATEDIF(F129,$M$3,"Y"),"?")</f>
        <v>41</v>
      </c>
      <c r="H129" s="16">
        <v>100</v>
      </c>
      <c r="I129" s="16" t="str">
        <f>IF(G129&gt;1,VLOOKUP(G129,[9]katvek!$A$2:$B$86,2,TRUE),"?")</f>
        <v>M1</v>
      </c>
      <c r="J129" s="16" t="e">
        <f xml:space="preserve"> +#REF!</f>
        <v>#REF!</v>
      </c>
      <c r="K129" s="21" t="s">
        <v>19</v>
      </c>
      <c r="L129" s="18" t="s">
        <v>23</v>
      </c>
      <c r="M129" s="19"/>
      <c r="N129" s="16" t="s">
        <v>163</v>
      </c>
    </row>
    <row r="130" spans="1:14" ht="15.75" x14ac:dyDescent="0.25">
      <c r="A130" s="23" t="s">
        <v>313</v>
      </c>
      <c r="B130" s="23" t="s">
        <v>314</v>
      </c>
      <c r="C130" s="16"/>
      <c r="D130" s="16"/>
      <c r="E130" s="16" t="s">
        <v>123</v>
      </c>
      <c r="F130" s="22">
        <v>26552</v>
      </c>
      <c r="G130" s="16">
        <v>44</v>
      </c>
      <c r="H130" s="16">
        <v>100</v>
      </c>
      <c r="I130" s="16" t="s">
        <v>214</v>
      </c>
      <c r="J130" s="16" t="s">
        <v>76</v>
      </c>
      <c r="K130" s="16" t="s">
        <v>19</v>
      </c>
      <c r="L130" s="18" t="s">
        <v>20</v>
      </c>
      <c r="M130" s="19"/>
      <c r="N130" s="16" t="s">
        <v>76</v>
      </c>
    </row>
    <row r="131" spans="1:14" ht="15.75" x14ac:dyDescent="0.25">
      <c r="A131" s="24" t="s">
        <v>315</v>
      </c>
      <c r="B131" s="20" t="s">
        <v>316</v>
      </c>
      <c r="C131" s="16"/>
      <c r="D131" s="16"/>
      <c r="E131" s="16" t="s">
        <v>123</v>
      </c>
      <c r="F131" s="25">
        <v>26375</v>
      </c>
      <c r="G131" s="16">
        <v>44</v>
      </c>
      <c r="H131" s="16">
        <v>100</v>
      </c>
      <c r="I131" s="16" t="s">
        <v>214</v>
      </c>
      <c r="J131" s="16" t="s">
        <v>175</v>
      </c>
      <c r="K131" s="21" t="s">
        <v>40</v>
      </c>
      <c r="L131" s="18" t="s">
        <v>23</v>
      </c>
      <c r="M131" s="19"/>
      <c r="N131" s="16" t="s">
        <v>175</v>
      </c>
    </row>
    <row r="132" spans="1:14" ht="15.75" x14ac:dyDescent="0.25">
      <c r="A132" s="23" t="s">
        <v>317</v>
      </c>
      <c r="B132" s="23" t="s">
        <v>318</v>
      </c>
      <c r="C132" s="16"/>
      <c r="D132" s="16"/>
      <c r="E132" s="16" t="s">
        <v>123</v>
      </c>
      <c r="F132" s="22" t="s">
        <v>319</v>
      </c>
      <c r="G132" s="16">
        <v>45</v>
      </c>
      <c r="H132" s="16">
        <v>100</v>
      </c>
      <c r="I132" s="16" t="str">
        <f>IF(G132&gt;1,VLOOKUP(G132,[3]katvek!$A$2:$B$86,2,TRUE),"?")</f>
        <v>M2</v>
      </c>
      <c r="J132" s="16" t="e">
        <f xml:space="preserve"> +#REF!</f>
        <v>#REF!</v>
      </c>
      <c r="K132" s="16" t="s">
        <v>40</v>
      </c>
      <c r="L132" s="18" t="s">
        <v>23</v>
      </c>
      <c r="M132" s="19"/>
      <c r="N132" s="16" t="s">
        <v>41</v>
      </c>
    </row>
    <row r="133" spans="1:14" ht="15.75" x14ac:dyDescent="0.25">
      <c r="A133" s="23" t="s">
        <v>320</v>
      </c>
      <c r="B133" s="23" t="s">
        <v>321</v>
      </c>
      <c r="C133" s="16"/>
      <c r="D133" s="16"/>
      <c r="E133" s="16" t="s">
        <v>123</v>
      </c>
      <c r="F133" s="22">
        <v>25207</v>
      </c>
      <c r="G133" s="16">
        <v>47</v>
      </c>
      <c r="H133" s="16">
        <v>100</v>
      </c>
      <c r="I133" s="16" t="s">
        <v>118</v>
      </c>
      <c r="J133" s="16" t="s">
        <v>322</v>
      </c>
      <c r="K133" s="16" t="s">
        <v>19</v>
      </c>
      <c r="L133" s="18" t="s">
        <v>20</v>
      </c>
      <c r="M133" s="19"/>
      <c r="N133" s="16" t="s">
        <v>322</v>
      </c>
    </row>
    <row r="134" spans="1:14" ht="15.75" x14ac:dyDescent="0.25">
      <c r="A134" s="23" t="s">
        <v>323</v>
      </c>
      <c r="B134" s="23" t="s">
        <v>324</v>
      </c>
      <c r="C134" s="16"/>
      <c r="D134" s="16"/>
      <c r="E134" s="16" t="s">
        <v>123</v>
      </c>
      <c r="F134" s="22">
        <v>24808</v>
      </c>
      <c r="G134" s="16">
        <v>48</v>
      </c>
      <c r="H134" s="16">
        <v>100</v>
      </c>
      <c r="I134" s="16" t="s">
        <v>118</v>
      </c>
      <c r="J134" s="16" t="s">
        <v>28</v>
      </c>
      <c r="K134" s="21" t="s">
        <v>19</v>
      </c>
      <c r="L134" s="18" t="s">
        <v>23</v>
      </c>
      <c r="M134" s="19"/>
      <c r="N134" s="16" t="s">
        <v>29</v>
      </c>
    </row>
    <row r="135" spans="1:14" x14ac:dyDescent="0.25">
      <c r="A135" s="30" t="s">
        <v>325</v>
      </c>
      <c r="B135" s="30" t="s">
        <v>326</v>
      </c>
      <c r="C135" s="19"/>
      <c r="D135" s="19"/>
      <c r="E135" s="31" t="s">
        <v>123</v>
      </c>
      <c r="F135" s="32">
        <v>23593</v>
      </c>
      <c r="G135" s="31">
        <v>52</v>
      </c>
      <c r="H135" s="31">
        <v>100</v>
      </c>
      <c r="I135" s="31" t="s">
        <v>43</v>
      </c>
      <c r="J135" s="31"/>
      <c r="K135" s="16" t="s">
        <v>19</v>
      </c>
      <c r="L135" s="33" t="s">
        <v>23</v>
      </c>
      <c r="M135" s="19"/>
      <c r="N135" s="16" t="s">
        <v>113</v>
      </c>
    </row>
    <row r="136" spans="1:14" ht="15.75" x14ac:dyDescent="0.25">
      <c r="A136" s="23" t="s">
        <v>327</v>
      </c>
      <c r="B136" s="23" t="s">
        <v>328</v>
      </c>
      <c r="C136" s="16"/>
      <c r="D136" s="16"/>
      <c r="E136" s="16" t="s">
        <v>123</v>
      </c>
      <c r="F136" s="22">
        <v>23197</v>
      </c>
      <c r="G136" s="16">
        <f>IF(F136&gt;0,DATEDIF(F136,$M$3,"Y"),"?")</f>
        <v>53</v>
      </c>
      <c r="H136" s="16">
        <v>100</v>
      </c>
      <c r="I136" s="16" t="str">
        <f>IF(G136&gt;1,VLOOKUP(G136,[4]katvek!$A$2:$B$86,2,TRUE),"?")</f>
        <v>M3</v>
      </c>
      <c r="J136" s="16" t="e">
        <f xml:space="preserve"> +#REF!</f>
        <v>#REF!</v>
      </c>
      <c r="K136" s="16" t="s">
        <v>19</v>
      </c>
      <c r="L136" s="18" t="s">
        <v>23</v>
      </c>
      <c r="M136" s="19"/>
      <c r="N136" s="16" t="s">
        <v>61</v>
      </c>
    </row>
    <row r="137" spans="1:14" ht="15.75" x14ac:dyDescent="0.25">
      <c r="A137" s="23" t="s">
        <v>273</v>
      </c>
      <c r="B137" s="23" t="s">
        <v>329</v>
      </c>
      <c r="C137" s="16"/>
      <c r="D137" s="16"/>
      <c r="E137" s="16" t="s">
        <v>123</v>
      </c>
      <c r="F137" s="22">
        <v>22220</v>
      </c>
      <c r="G137" s="16">
        <f>IF(F137&gt;0,DATEDIF(F137,$M$3,"Y"),"?")</f>
        <v>55</v>
      </c>
      <c r="H137" s="16">
        <v>100</v>
      </c>
      <c r="I137" s="16" t="str">
        <f>IF(G137&gt;1,VLOOKUP(G137,[2]katvek!$A$2:$B$86,2,TRUE),"?")</f>
        <v>M4</v>
      </c>
      <c r="J137" s="16" t="e">
        <f xml:space="preserve"> +#REF!</f>
        <v>#REF!</v>
      </c>
      <c r="K137" s="16" t="s">
        <v>19</v>
      </c>
      <c r="L137" s="18" t="s">
        <v>23</v>
      </c>
      <c r="M137" s="16">
        <f>+M136+1</f>
        <v>1</v>
      </c>
      <c r="N137" s="16" t="s">
        <v>34</v>
      </c>
    </row>
    <row r="138" spans="1:14" ht="15.75" x14ac:dyDescent="0.25">
      <c r="A138" s="23" t="s">
        <v>330</v>
      </c>
      <c r="B138" s="23" t="s">
        <v>331</v>
      </c>
      <c r="C138" s="16"/>
      <c r="D138" s="16"/>
      <c r="E138" s="16" t="s">
        <v>123</v>
      </c>
      <c r="F138" s="22">
        <v>20723</v>
      </c>
      <c r="G138" s="16">
        <v>59</v>
      </c>
      <c r="H138" s="16">
        <v>100</v>
      </c>
      <c r="I138" s="16" t="s">
        <v>182</v>
      </c>
      <c r="J138" s="16" t="s">
        <v>76</v>
      </c>
      <c r="K138" s="16" t="s">
        <v>19</v>
      </c>
      <c r="L138" s="18" t="s">
        <v>20</v>
      </c>
      <c r="M138" s="19"/>
      <c r="N138" s="16" t="s">
        <v>76</v>
      </c>
    </row>
    <row r="139" spans="1:14" ht="15.75" x14ac:dyDescent="0.25">
      <c r="A139" s="20" t="s">
        <v>332</v>
      </c>
      <c r="B139" s="20" t="s">
        <v>333</v>
      </c>
      <c r="C139" s="16"/>
      <c r="D139" s="16"/>
      <c r="E139" s="21" t="s">
        <v>123</v>
      </c>
      <c r="F139" s="22">
        <v>19698</v>
      </c>
      <c r="G139" s="16">
        <v>62</v>
      </c>
      <c r="H139" s="16">
        <v>100</v>
      </c>
      <c r="I139" s="16" t="s">
        <v>155</v>
      </c>
      <c r="J139" s="16" t="s">
        <v>175</v>
      </c>
      <c r="K139" s="21" t="s">
        <v>40</v>
      </c>
      <c r="L139" s="18" t="s">
        <v>23</v>
      </c>
      <c r="M139" s="19"/>
      <c r="N139" s="16" t="s">
        <v>175</v>
      </c>
    </row>
    <row r="140" spans="1:14" ht="15.75" x14ac:dyDescent="0.25">
      <c r="A140" s="20" t="s">
        <v>334</v>
      </c>
      <c r="B140" s="20" t="s">
        <v>335</v>
      </c>
      <c r="C140" s="16"/>
      <c r="D140" s="16"/>
      <c r="E140" s="21" t="s">
        <v>123</v>
      </c>
      <c r="F140" s="22">
        <v>17722</v>
      </c>
      <c r="G140" s="16">
        <v>68</v>
      </c>
      <c r="H140" s="16">
        <v>100</v>
      </c>
      <c r="I140" s="16" t="s">
        <v>227</v>
      </c>
      <c r="J140" s="16" t="s">
        <v>175</v>
      </c>
      <c r="K140" s="21" t="s">
        <v>40</v>
      </c>
      <c r="L140" s="18" t="s">
        <v>23</v>
      </c>
      <c r="M140" s="19"/>
      <c r="N140" s="16" t="s">
        <v>175</v>
      </c>
    </row>
    <row r="141" spans="1:14" ht="15.75" x14ac:dyDescent="0.25">
      <c r="A141" s="20" t="s">
        <v>240</v>
      </c>
      <c r="B141" s="20" t="s">
        <v>336</v>
      </c>
      <c r="C141" s="16"/>
      <c r="D141" s="16"/>
      <c r="E141" s="21" t="s">
        <v>123</v>
      </c>
      <c r="F141" s="26" t="s">
        <v>337</v>
      </c>
      <c r="G141" s="16">
        <v>73</v>
      </c>
      <c r="H141" s="16">
        <v>100</v>
      </c>
      <c r="I141" s="16" t="str">
        <f>IF(G141&gt;1,VLOOKUP(G141,[3]katvek!$A$2:$B$86,2,TRUE),"?")</f>
        <v>M7</v>
      </c>
      <c r="J141" s="16" t="e">
        <f xml:space="preserve"> +#REF!</f>
        <v>#REF!</v>
      </c>
      <c r="K141" s="21" t="s">
        <v>40</v>
      </c>
      <c r="L141" s="18" t="s">
        <v>23</v>
      </c>
      <c r="M141" s="19"/>
      <c r="N141" s="16" t="s">
        <v>41</v>
      </c>
    </row>
    <row r="142" spans="1:14" ht="15.75" x14ac:dyDescent="0.25">
      <c r="A142" s="20" t="s">
        <v>338</v>
      </c>
      <c r="B142" s="20" t="s">
        <v>187</v>
      </c>
      <c r="C142" s="16"/>
      <c r="D142" s="16"/>
      <c r="E142" s="21" t="s">
        <v>123</v>
      </c>
      <c r="F142" s="22">
        <v>35649</v>
      </c>
      <c r="G142" s="16">
        <f>IF(F142&gt;0,DATEDIF(F142,$M$3,"Y"),"?")</f>
        <v>19</v>
      </c>
      <c r="H142" s="16">
        <v>110</v>
      </c>
      <c r="I142" s="16" t="str">
        <f>IF(G142&gt;1,VLOOKUP(G142,[3]katvek!$A$2:$B$86,2,TRUE),"?")</f>
        <v>T3</v>
      </c>
      <c r="J142" s="16" t="e">
        <f xml:space="preserve"> +#REF!</f>
        <v>#REF!</v>
      </c>
      <c r="K142" s="16" t="s">
        <v>40</v>
      </c>
      <c r="L142" s="18" t="s">
        <v>23</v>
      </c>
      <c r="M142" s="19"/>
      <c r="N142" s="16" t="s">
        <v>41</v>
      </c>
    </row>
    <row r="143" spans="1:14" ht="15.75" x14ac:dyDescent="0.25">
      <c r="A143" s="23" t="s">
        <v>339</v>
      </c>
      <c r="B143" s="23" t="s">
        <v>159</v>
      </c>
      <c r="C143" s="16"/>
      <c r="D143" s="16"/>
      <c r="E143" s="16" t="s">
        <v>123</v>
      </c>
      <c r="F143" s="22" t="s">
        <v>340</v>
      </c>
      <c r="G143" s="16">
        <v>19</v>
      </c>
      <c r="H143" s="16">
        <v>110</v>
      </c>
      <c r="I143" s="16" t="str">
        <f>IF(G143&gt;1,VLOOKUP(G143,[3]katvek!$A$2:$B$86,2,TRUE),"?")</f>
        <v>T3</v>
      </c>
      <c r="J143" s="16" t="e">
        <f xml:space="preserve"> +#REF!</f>
        <v>#REF!</v>
      </c>
      <c r="K143" s="16" t="s">
        <v>40</v>
      </c>
      <c r="L143" s="18" t="s">
        <v>23</v>
      </c>
      <c r="M143" s="19"/>
      <c r="N143" s="16" t="s">
        <v>41</v>
      </c>
    </row>
    <row r="144" spans="1:14" ht="15.75" x14ac:dyDescent="0.25">
      <c r="A144" s="20" t="s">
        <v>341</v>
      </c>
      <c r="B144" s="20" t="s">
        <v>342</v>
      </c>
      <c r="C144" s="16"/>
      <c r="D144" s="16"/>
      <c r="E144" s="21" t="s">
        <v>123</v>
      </c>
      <c r="F144" s="22">
        <v>34541</v>
      </c>
      <c r="G144" s="16">
        <f>IF(F144&gt;0,DATEDIF(F144,$M$3,"Y"),"?")</f>
        <v>22</v>
      </c>
      <c r="H144" s="16">
        <v>110</v>
      </c>
      <c r="I144" s="16" t="str">
        <f>IF(G144&gt;1,VLOOKUP(G144,[9]katvek!$A$2:$B$86,2,TRUE),"?")</f>
        <v>J</v>
      </c>
      <c r="J144" s="16" t="e">
        <f xml:space="preserve"> +#REF!</f>
        <v>#REF!</v>
      </c>
      <c r="K144" s="21" t="s">
        <v>19</v>
      </c>
      <c r="L144" s="18" t="s">
        <v>23</v>
      </c>
      <c r="M144" s="19"/>
      <c r="N144" s="16" t="s">
        <v>163</v>
      </c>
    </row>
    <row r="145" spans="1:14" ht="15.75" x14ac:dyDescent="0.25">
      <c r="A145" s="20" t="s">
        <v>343</v>
      </c>
      <c r="B145" s="20" t="s">
        <v>159</v>
      </c>
      <c r="C145" s="16"/>
      <c r="D145" s="16"/>
      <c r="E145" s="21" t="s">
        <v>123</v>
      </c>
      <c r="F145" s="26" t="s">
        <v>344</v>
      </c>
      <c r="G145" s="16">
        <v>22</v>
      </c>
      <c r="H145" s="16">
        <v>110</v>
      </c>
      <c r="I145" s="16" t="str">
        <f>IF(G145&gt;1,VLOOKUP(G145,[3]katvek!$A$2:$B$86,2,TRUE),"?")</f>
        <v>J</v>
      </c>
      <c r="J145" s="16" t="e">
        <f xml:space="preserve"> +#REF!</f>
        <v>#REF!</v>
      </c>
      <c r="K145" s="16" t="s">
        <v>40</v>
      </c>
      <c r="L145" s="18" t="s">
        <v>23</v>
      </c>
      <c r="M145" s="19"/>
      <c r="N145" s="16" t="s">
        <v>41</v>
      </c>
    </row>
    <row r="146" spans="1:14" ht="15.75" x14ac:dyDescent="0.25">
      <c r="A146" s="15" t="s">
        <v>345</v>
      </c>
      <c r="B146" s="15" t="s">
        <v>346</v>
      </c>
      <c r="C146" s="16"/>
      <c r="D146" s="16"/>
      <c r="E146" s="16" t="s">
        <v>123</v>
      </c>
      <c r="F146" s="22">
        <v>34036</v>
      </c>
      <c r="G146" s="16">
        <v>23</v>
      </c>
      <c r="H146" s="16">
        <v>110</v>
      </c>
      <c r="I146" s="16" t="s">
        <v>27</v>
      </c>
      <c r="J146" s="16" t="s">
        <v>18</v>
      </c>
      <c r="K146" s="16" t="s">
        <v>19</v>
      </c>
      <c r="L146" s="18" t="s">
        <v>20</v>
      </c>
      <c r="M146" s="19"/>
      <c r="N146" s="16" t="s">
        <v>18</v>
      </c>
    </row>
    <row r="147" spans="1:14" ht="15.75" x14ac:dyDescent="0.25">
      <c r="A147" s="23" t="s">
        <v>347</v>
      </c>
      <c r="B147" s="23" t="s">
        <v>348</v>
      </c>
      <c r="C147" s="16"/>
      <c r="D147" s="16"/>
      <c r="E147" s="16" t="s">
        <v>123</v>
      </c>
      <c r="F147" s="22">
        <v>33334</v>
      </c>
      <c r="G147" s="16">
        <f>IF(F147&gt;0,DATEDIF(F147,$M$3,"Y"),"?")</f>
        <v>25</v>
      </c>
      <c r="H147" s="16">
        <v>110</v>
      </c>
      <c r="I147" s="16" t="str">
        <f>IF(G147&gt;1,VLOOKUP(G147,[2]katvek!$A$2:$B$86,2,TRUE),"?")</f>
        <v>O</v>
      </c>
      <c r="J147" s="16" t="e">
        <f xml:space="preserve"> +#REF!</f>
        <v>#REF!</v>
      </c>
      <c r="K147" s="16" t="s">
        <v>19</v>
      </c>
      <c r="L147" s="18" t="s">
        <v>23</v>
      </c>
      <c r="M147" s="16">
        <f>+M146+1</f>
        <v>1</v>
      </c>
      <c r="N147" s="16" t="s">
        <v>34</v>
      </c>
    </row>
    <row r="148" spans="1:14" ht="15.75" x14ac:dyDescent="0.25">
      <c r="A148" s="23" t="s">
        <v>349</v>
      </c>
      <c r="B148" s="23" t="s">
        <v>350</v>
      </c>
      <c r="C148" s="16"/>
      <c r="D148" s="16"/>
      <c r="E148" s="16" t="s">
        <v>123</v>
      </c>
      <c r="F148" s="22">
        <v>32370</v>
      </c>
      <c r="G148" s="16">
        <v>28</v>
      </c>
      <c r="H148" s="16">
        <v>110</v>
      </c>
      <c r="I148" s="16" t="s">
        <v>48</v>
      </c>
      <c r="J148" s="16" t="s">
        <v>49</v>
      </c>
      <c r="K148" s="16" t="s">
        <v>19</v>
      </c>
      <c r="L148" s="18" t="s">
        <v>23</v>
      </c>
      <c r="M148" s="16"/>
      <c r="N148" s="16" t="s">
        <v>50</v>
      </c>
    </row>
    <row r="149" spans="1:14" ht="15.75" x14ac:dyDescent="0.25">
      <c r="A149" s="29" t="s">
        <v>351</v>
      </c>
      <c r="B149" s="23" t="s">
        <v>141</v>
      </c>
      <c r="C149" s="16"/>
      <c r="D149" s="16"/>
      <c r="E149" s="16" t="s">
        <v>123</v>
      </c>
      <c r="F149" s="25">
        <v>31047</v>
      </c>
      <c r="G149" s="16">
        <v>31</v>
      </c>
      <c r="H149" s="16">
        <v>110</v>
      </c>
      <c r="I149" s="16" t="s">
        <v>48</v>
      </c>
      <c r="J149" s="16" t="s">
        <v>28</v>
      </c>
      <c r="K149" s="21" t="s">
        <v>19</v>
      </c>
      <c r="L149" s="18" t="s">
        <v>23</v>
      </c>
      <c r="M149" s="19"/>
      <c r="N149" s="16" t="s">
        <v>29</v>
      </c>
    </row>
    <row r="150" spans="1:14" ht="15.75" x14ac:dyDescent="0.25">
      <c r="A150" s="23" t="s">
        <v>352</v>
      </c>
      <c r="B150" s="23" t="s">
        <v>353</v>
      </c>
      <c r="C150" s="16"/>
      <c r="D150" s="16"/>
      <c r="E150" s="16" t="s">
        <v>123</v>
      </c>
      <c r="F150" s="22">
        <v>29831</v>
      </c>
      <c r="G150" s="16">
        <v>35</v>
      </c>
      <c r="H150" s="16">
        <v>110</v>
      </c>
      <c r="I150" s="16" t="s">
        <v>48</v>
      </c>
      <c r="J150" s="16" t="s">
        <v>251</v>
      </c>
      <c r="K150" s="16" t="s">
        <v>19</v>
      </c>
      <c r="L150" s="18" t="s">
        <v>23</v>
      </c>
      <c r="M150" s="19"/>
      <c r="N150" s="16" t="s">
        <v>252</v>
      </c>
    </row>
    <row r="151" spans="1:14" ht="15.75" x14ac:dyDescent="0.25">
      <c r="A151" s="20" t="s">
        <v>354</v>
      </c>
      <c r="B151" s="15" t="s">
        <v>355</v>
      </c>
      <c r="C151" s="16"/>
      <c r="D151" s="16"/>
      <c r="E151" s="28" t="s">
        <v>123</v>
      </c>
      <c r="F151" s="22">
        <v>28413</v>
      </c>
      <c r="G151" s="16">
        <v>38</v>
      </c>
      <c r="H151" s="16">
        <v>110</v>
      </c>
      <c r="I151" s="16" t="s">
        <v>48</v>
      </c>
      <c r="J151" s="16" t="s">
        <v>28</v>
      </c>
      <c r="K151" s="21" t="s">
        <v>19</v>
      </c>
      <c r="L151" s="18" t="s">
        <v>23</v>
      </c>
      <c r="M151" s="19"/>
      <c r="N151" s="16" t="s">
        <v>29</v>
      </c>
    </row>
    <row r="152" spans="1:14" ht="15.75" x14ac:dyDescent="0.25">
      <c r="A152" s="23" t="s">
        <v>356</v>
      </c>
      <c r="B152" s="23" t="s">
        <v>193</v>
      </c>
      <c r="C152" s="16"/>
      <c r="D152" s="16"/>
      <c r="E152" s="16" t="s">
        <v>123</v>
      </c>
      <c r="F152" s="22">
        <v>27997</v>
      </c>
      <c r="G152" s="16">
        <f>IF(F152&gt;0,DATEDIF(F152,$M$3,"Y"),"?")</f>
        <v>40</v>
      </c>
      <c r="H152" s="16">
        <v>110</v>
      </c>
      <c r="I152" s="16" t="str">
        <f>IF(G152&gt;1,VLOOKUP(G152,[2]katvek!$A$2:$B$86,2,TRUE),"?")</f>
        <v>M1</v>
      </c>
      <c r="J152" s="16" t="e">
        <f xml:space="preserve"> +#REF!</f>
        <v>#REF!</v>
      </c>
      <c r="K152" s="16" t="s">
        <v>19</v>
      </c>
      <c r="L152" s="18" t="s">
        <v>23</v>
      </c>
      <c r="M152" s="16">
        <f>+M151+1</f>
        <v>1</v>
      </c>
      <c r="N152" s="16" t="s">
        <v>34</v>
      </c>
    </row>
    <row r="153" spans="1:14" ht="15.75" x14ac:dyDescent="0.25">
      <c r="A153" s="20" t="s">
        <v>357</v>
      </c>
      <c r="B153" s="20" t="s">
        <v>235</v>
      </c>
      <c r="C153" s="16"/>
      <c r="D153" s="16"/>
      <c r="E153" s="21" t="s">
        <v>123</v>
      </c>
      <c r="F153" s="22">
        <v>27567</v>
      </c>
      <c r="G153" s="16">
        <f>IF(F153&gt;0,DATEDIF(F153,$M$3,"Y"),"?")</f>
        <v>41</v>
      </c>
      <c r="H153" s="16">
        <v>110</v>
      </c>
      <c r="I153" s="16" t="str">
        <f>IF(G153&gt;1,VLOOKUP(G153,[8]katvek!$A$2:$B$86,2,TRUE),"?")</f>
        <v>M1</v>
      </c>
      <c r="J153" s="16" t="e">
        <f xml:space="preserve"> +#REF!</f>
        <v>#REF!</v>
      </c>
      <c r="K153" s="16" t="s">
        <v>19</v>
      </c>
      <c r="L153" s="18" t="s">
        <v>23</v>
      </c>
      <c r="M153" s="16"/>
      <c r="N153" s="16" t="s">
        <v>148</v>
      </c>
    </row>
    <row r="154" spans="1:14" ht="15.75" x14ac:dyDescent="0.25">
      <c r="A154" s="20" t="s">
        <v>358</v>
      </c>
      <c r="B154" s="20" t="s">
        <v>359</v>
      </c>
      <c r="C154" s="16"/>
      <c r="D154" s="16"/>
      <c r="E154" s="21" t="s">
        <v>123</v>
      </c>
      <c r="F154" s="22">
        <v>27130</v>
      </c>
      <c r="G154" s="16">
        <f>IF(F154&gt;0,DATEDIF(F154,$M$3,"Y"),"?")</f>
        <v>42</v>
      </c>
      <c r="H154" s="16">
        <v>110</v>
      </c>
      <c r="I154" s="16" t="str">
        <f>IF(G154&gt;1,VLOOKUP(G154,[8]katvek!$A$2:$B$86,2,TRUE),"?")</f>
        <v>M1</v>
      </c>
      <c r="J154" s="16" t="e">
        <f xml:space="preserve"> +#REF!</f>
        <v>#REF!</v>
      </c>
      <c r="K154" s="16" t="s">
        <v>19</v>
      </c>
      <c r="L154" s="18" t="s">
        <v>23</v>
      </c>
      <c r="M154" s="16"/>
      <c r="N154" s="16" t="s">
        <v>148</v>
      </c>
    </row>
    <row r="155" spans="1:14" ht="15.75" x14ac:dyDescent="0.25">
      <c r="A155" s="20" t="s">
        <v>236</v>
      </c>
      <c r="B155" s="15" t="s">
        <v>314</v>
      </c>
      <c r="C155" s="16"/>
      <c r="D155" s="16"/>
      <c r="E155" s="28" t="s">
        <v>123</v>
      </c>
      <c r="F155" s="26">
        <v>26656</v>
      </c>
      <c r="G155" s="16">
        <v>43</v>
      </c>
      <c r="H155" s="16">
        <v>110</v>
      </c>
      <c r="I155" s="16" t="s">
        <v>214</v>
      </c>
      <c r="J155" s="16" t="s">
        <v>28</v>
      </c>
      <c r="K155" s="21" t="s">
        <v>19</v>
      </c>
      <c r="L155" s="18" t="s">
        <v>23</v>
      </c>
      <c r="M155" s="19"/>
      <c r="N155" s="16" t="s">
        <v>29</v>
      </c>
    </row>
    <row r="156" spans="1:14" ht="15.75" x14ac:dyDescent="0.25">
      <c r="A156" s="20" t="s">
        <v>360</v>
      </c>
      <c r="B156" s="20" t="s">
        <v>361</v>
      </c>
      <c r="C156" s="16"/>
      <c r="D156" s="16"/>
      <c r="E156" s="21" t="s">
        <v>123</v>
      </c>
      <c r="F156" s="22">
        <v>26597</v>
      </c>
      <c r="G156" s="16">
        <f>IF(F156&gt;0,DATEDIF(F156,$M$3,"Y"),"?")</f>
        <v>43</v>
      </c>
      <c r="H156" s="16">
        <v>110</v>
      </c>
      <c r="I156" s="16" t="str">
        <f>IF(G156&gt;1,VLOOKUP(G156,[9]katvek!$A$2:$B$86,2,TRUE),"?")</f>
        <v>M1</v>
      </c>
      <c r="J156" s="16" t="e">
        <f xml:space="preserve"> +#REF!</f>
        <v>#REF!</v>
      </c>
      <c r="K156" s="21" t="s">
        <v>19</v>
      </c>
      <c r="L156" s="18" t="s">
        <v>23</v>
      </c>
      <c r="M156" s="19"/>
      <c r="N156" s="16" t="s">
        <v>163</v>
      </c>
    </row>
    <row r="157" spans="1:14" ht="15.75" x14ac:dyDescent="0.25">
      <c r="A157" s="20" t="s">
        <v>362</v>
      </c>
      <c r="B157" s="20" t="s">
        <v>363</v>
      </c>
      <c r="C157" s="16"/>
      <c r="D157" s="16"/>
      <c r="E157" s="21" t="s">
        <v>123</v>
      </c>
      <c r="F157" s="22">
        <v>26159</v>
      </c>
      <c r="G157" s="16">
        <v>44</v>
      </c>
      <c r="H157" s="16">
        <v>110</v>
      </c>
      <c r="I157" s="16" t="s">
        <v>214</v>
      </c>
      <c r="J157" s="16" t="s">
        <v>175</v>
      </c>
      <c r="K157" s="21" t="s">
        <v>40</v>
      </c>
      <c r="L157" s="18" t="s">
        <v>23</v>
      </c>
      <c r="M157" s="19"/>
      <c r="N157" s="16" t="s">
        <v>175</v>
      </c>
    </row>
    <row r="158" spans="1:14" ht="15.75" x14ac:dyDescent="0.25">
      <c r="A158" s="20" t="s">
        <v>364</v>
      </c>
      <c r="B158" s="20" t="s">
        <v>365</v>
      </c>
      <c r="C158" s="16"/>
      <c r="D158" s="16"/>
      <c r="E158" s="21" t="s">
        <v>123</v>
      </c>
      <c r="F158" s="22">
        <v>25892</v>
      </c>
      <c r="G158" s="16">
        <f>IF(F158&gt;0,DATEDIF(F158,$M$3,"Y"),"?")</f>
        <v>45</v>
      </c>
      <c r="H158" s="16">
        <v>110</v>
      </c>
      <c r="I158" s="21" t="s">
        <v>118</v>
      </c>
      <c r="J158" s="16"/>
      <c r="K158" s="21" t="s">
        <v>19</v>
      </c>
      <c r="L158" s="18" t="s">
        <v>23</v>
      </c>
      <c r="M158" s="16"/>
      <c r="N158" s="16" t="s">
        <v>24</v>
      </c>
    </row>
    <row r="159" spans="1:14" ht="15.75" x14ac:dyDescent="0.25">
      <c r="A159" s="23" t="s">
        <v>366</v>
      </c>
      <c r="B159" s="23" t="s">
        <v>367</v>
      </c>
      <c r="C159" s="16"/>
      <c r="D159" s="16"/>
      <c r="E159" s="16" t="s">
        <v>123</v>
      </c>
      <c r="F159" s="22">
        <v>24755</v>
      </c>
      <c r="G159" s="16">
        <v>48</v>
      </c>
      <c r="H159" s="16">
        <v>110</v>
      </c>
      <c r="I159" s="16" t="s">
        <v>118</v>
      </c>
      <c r="J159" s="16" t="s">
        <v>76</v>
      </c>
      <c r="K159" s="16" t="s">
        <v>19</v>
      </c>
      <c r="L159" s="18" t="s">
        <v>20</v>
      </c>
      <c r="M159" s="19"/>
      <c r="N159" s="16" t="s">
        <v>76</v>
      </c>
    </row>
    <row r="160" spans="1:14" ht="15.75" x14ac:dyDescent="0.25">
      <c r="A160" s="23" t="s">
        <v>368</v>
      </c>
      <c r="B160" s="23" t="s">
        <v>219</v>
      </c>
      <c r="C160" s="16"/>
      <c r="D160" s="16"/>
      <c r="E160" s="16" t="s">
        <v>123</v>
      </c>
      <c r="F160" s="22">
        <v>24567</v>
      </c>
      <c r="G160" s="16">
        <f>IF(F160&gt;0,DATEDIF(F160,$M$3,"Y"),"?")</f>
        <v>49</v>
      </c>
      <c r="H160" s="16">
        <v>110</v>
      </c>
      <c r="I160" s="16" t="str">
        <f>IF(G160&gt;1,VLOOKUP(G160,[2]katvek!$A$2:$B$86,2,TRUE),"?")</f>
        <v>M2</v>
      </c>
      <c r="J160" s="16" t="e">
        <f xml:space="preserve"> +#REF!</f>
        <v>#REF!</v>
      </c>
      <c r="K160" s="16" t="s">
        <v>19</v>
      </c>
      <c r="L160" s="18" t="s">
        <v>23</v>
      </c>
      <c r="M160" s="16">
        <f>+M159+1</f>
        <v>1</v>
      </c>
      <c r="N160" s="16" t="s">
        <v>34</v>
      </c>
    </row>
    <row r="161" spans="1:14" ht="15.75" x14ac:dyDescent="0.25">
      <c r="A161" s="23" t="s">
        <v>369</v>
      </c>
      <c r="B161" s="23" t="s">
        <v>308</v>
      </c>
      <c r="C161" s="16"/>
      <c r="D161" s="16"/>
      <c r="E161" s="16" t="s">
        <v>123</v>
      </c>
      <c r="F161" s="22">
        <v>20539</v>
      </c>
      <c r="G161" s="16">
        <f>IF(F161&gt;0,DATEDIF(F161,$M$3,"Y"),"?")</f>
        <v>60</v>
      </c>
      <c r="H161" s="16">
        <v>110</v>
      </c>
      <c r="I161" s="16" t="str">
        <f>IF(G161&gt;1,VLOOKUP(G161,[2]katvek!$A$2:$B$86,2,TRUE),"?")</f>
        <v>M5</v>
      </c>
      <c r="J161" s="16" t="e">
        <f xml:space="preserve"> +#REF!</f>
        <v>#REF!</v>
      </c>
      <c r="K161" s="16" t="s">
        <v>19</v>
      </c>
      <c r="L161" s="18" t="s">
        <v>23</v>
      </c>
      <c r="M161" s="16">
        <f>+M160+1</f>
        <v>2</v>
      </c>
      <c r="N161" s="16" t="s">
        <v>34</v>
      </c>
    </row>
    <row r="162" spans="1:14" ht="15.75" x14ac:dyDescent="0.25">
      <c r="A162" s="20" t="s">
        <v>370</v>
      </c>
      <c r="B162" s="20" t="s">
        <v>371</v>
      </c>
      <c r="C162" s="16"/>
      <c r="D162" s="16"/>
      <c r="E162" s="21" t="s">
        <v>123</v>
      </c>
      <c r="F162" s="22">
        <v>35088</v>
      </c>
      <c r="G162" s="16">
        <f>IF(F162&gt;0,DATEDIF(F162,$M$3,"Y"),"?")</f>
        <v>20</v>
      </c>
      <c r="H162" s="16">
        <v>125</v>
      </c>
      <c r="I162" s="16" t="str">
        <f>IF(G162&gt;1,VLOOKUP(G162,[9]katvek!$A$2:$B$86,2,TRUE),"?")</f>
        <v>J</v>
      </c>
      <c r="J162" s="16" t="e">
        <f xml:space="preserve"> +#REF!</f>
        <v>#REF!</v>
      </c>
      <c r="K162" s="21" t="s">
        <v>19</v>
      </c>
      <c r="L162" s="18" t="s">
        <v>23</v>
      </c>
      <c r="M162" s="19"/>
      <c r="N162" s="16" t="s">
        <v>163</v>
      </c>
    </row>
    <row r="163" spans="1:14" ht="15.75" x14ac:dyDescent="0.25">
      <c r="A163" s="20" t="s">
        <v>372</v>
      </c>
      <c r="B163" s="20" t="s">
        <v>373</v>
      </c>
      <c r="C163" s="16"/>
      <c r="D163" s="16"/>
      <c r="E163" s="21" t="s">
        <v>123</v>
      </c>
      <c r="F163" s="22">
        <v>33334</v>
      </c>
      <c r="G163" s="16">
        <f>IF(F163&gt;0,DATEDIF(F163,$M$3,"Y"),"?")</f>
        <v>25</v>
      </c>
      <c r="H163" s="16">
        <v>125</v>
      </c>
      <c r="I163" s="16" t="str">
        <f>IF(G163&gt;1,VLOOKUP(G163,[3]katvek!$A$2:$B$86,2,TRUE),"?")</f>
        <v>O</v>
      </c>
      <c r="J163" s="16" t="e">
        <f xml:space="preserve"> +#REF!</f>
        <v>#REF!</v>
      </c>
      <c r="K163" s="16" t="s">
        <v>40</v>
      </c>
      <c r="L163" s="18" t="s">
        <v>23</v>
      </c>
      <c r="M163" s="19"/>
      <c r="N163" s="16" t="s">
        <v>41</v>
      </c>
    </row>
    <row r="164" spans="1:14" ht="15.75" x14ac:dyDescent="0.25">
      <c r="A164" s="23" t="s">
        <v>374</v>
      </c>
      <c r="B164" s="23" t="s">
        <v>375</v>
      </c>
      <c r="C164" s="16"/>
      <c r="D164" s="16"/>
      <c r="E164" s="16" t="s">
        <v>123</v>
      </c>
      <c r="F164" s="22">
        <v>31217</v>
      </c>
      <c r="G164" s="16">
        <v>31</v>
      </c>
      <c r="H164" s="16">
        <v>125</v>
      </c>
      <c r="I164" s="16" t="s">
        <v>48</v>
      </c>
      <c r="J164" s="16" t="s">
        <v>251</v>
      </c>
      <c r="K164" s="16" t="s">
        <v>19</v>
      </c>
      <c r="L164" s="18" t="s">
        <v>23</v>
      </c>
      <c r="M164" s="19"/>
      <c r="N164" s="16" t="s">
        <v>252</v>
      </c>
    </row>
    <row r="165" spans="1:14" ht="15.75" x14ac:dyDescent="0.25">
      <c r="A165" s="15" t="s">
        <v>441</v>
      </c>
      <c r="B165" s="15" t="s">
        <v>442</v>
      </c>
      <c r="C165" s="16"/>
      <c r="D165" s="16"/>
      <c r="E165" s="16" t="s">
        <v>123</v>
      </c>
      <c r="F165" s="17">
        <v>30860</v>
      </c>
      <c r="G165" s="16">
        <v>32</v>
      </c>
      <c r="H165" s="16">
        <v>125</v>
      </c>
      <c r="I165" s="16" t="s">
        <v>48</v>
      </c>
      <c r="J165" s="16" t="s">
        <v>18</v>
      </c>
      <c r="K165" s="16" t="s">
        <v>19</v>
      </c>
      <c r="L165" s="49" t="s">
        <v>20</v>
      </c>
      <c r="M165" s="19"/>
      <c r="N165" s="16" t="s">
        <v>18</v>
      </c>
    </row>
    <row r="166" spans="1:14" ht="15.75" x14ac:dyDescent="0.25">
      <c r="A166" s="23" t="s">
        <v>376</v>
      </c>
      <c r="B166" s="23" t="s">
        <v>377</v>
      </c>
      <c r="C166" s="16"/>
      <c r="D166" s="16"/>
      <c r="E166" s="16" t="s">
        <v>123</v>
      </c>
      <c r="F166" s="22">
        <v>30770</v>
      </c>
      <c r="G166" s="16">
        <v>32</v>
      </c>
      <c r="H166" s="16">
        <v>125</v>
      </c>
      <c r="I166" s="16" t="s">
        <v>48</v>
      </c>
      <c r="J166" s="16" t="s">
        <v>49</v>
      </c>
      <c r="K166" s="16" t="s">
        <v>19</v>
      </c>
      <c r="L166" s="18" t="s">
        <v>23</v>
      </c>
      <c r="M166" s="16"/>
      <c r="N166" s="16" t="s">
        <v>50</v>
      </c>
    </row>
    <row r="167" spans="1:14" ht="15.75" x14ac:dyDescent="0.25">
      <c r="A167" s="23" t="s">
        <v>378</v>
      </c>
      <c r="B167" s="23" t="s">
        <v>379</v>
      </c>
      <c r="C167" s="16"/>
      <c r="D167" s="16"/>
      <c r="E167" s="16" t="s">
        <v>123</v>
      </c>
      <c r="F167" s="22">
        <v>28685</v>
      </c>
      <c r="G167" s="16">
        <v>38</v>
      </c>
      <c r="H167" s="16">
        <v>125</v>
      </c>
      <c r="I167" s="16" t="s">
        <v>48</v>
      </c>
      <c r="J167" s="16" t="s">
        <v>251</v>
      </c>
      <c r="K167" s="16" t="s">
        <v>19</v>
      </c>
      <c r="L167" s="18" t="s">
        <v>23</v>
      </c>
      <c r="M167" s="19"/>
      <c r="N167" s="16" t="s">
        <v>252</v>
      </c>
    </row>
    <row r="168" spans="1:14" ht="15.75" x14ac:dyDescent="0.25">
      <c r="A168" s="20" t="s">
        <v>380</v>
      </c>
      <c r="B168" s="20" t="s">
        <v>381</v>
      </c>
      <c r="C168" s="16"/>
      <c r="D168" s="16"/>
      <c r="E168" s="21" t="s">
        <v>123</v>
      </c>
      <c r="F168" s="22">
        <v>26867</v>
      </c>
      <c r="G168" s="16">
        <f>IF(F168&gt;0,DATEDIF(F168,$M$3,"Y"),"?")</f>
        <v>43</v>
      </c>
      <c r="H168" s="16">
        <v>125</v>
      </c>
      <c r="I168" s="16" t="str">
        <f>IF(G168&gt;1,VLOOKUP(G168,[1]katvek!$A$2:$B$86,2,TRUE),"?")</f>
        <v>M1</v>
      </c>
      <c r="J168" s="16" t="e">
        <f xml:space="preserve"> +#REF!</f>
        <v>#REF!</v>
      </c>
      <c r="K168" s="21" t="s">
        <v>19</v>
      </c>
      <c r="L168" s="18" t="s">
        <v>23</v>
      </c>
      <c r="M168" s="16"/>
      <c r="N168" s="16" t="s">
        <v>24</v>
      </c>
    </row>
    <row r="169" spans="1:14" ht="15.75" x14ac:dyDescent="0.25">
      <c r="A169" s="45" t="s">
        <v>382</v>
      </c>
      <c r="B169" s="45" t="s">
        <v>383</v>
      </c>
      <c r="C169" s="16"/>
      <c r="D169" s="16"/>
      <c r="E169" s="21" t="s">
        <v>123</v>
      </c>
      <c r="F169" s="22">
        <v>26135</v>
      </c>
      <c r="G169" s="16">
        <f>IF(F169&gt;0,DATEDIF(F169,$M$3,"Y"),"?")</f>
        <v>45</v>
      </c>
      <c r="H169" s="16">
        <v>125</v>
      </c>
      <c r="I169" s="16" t="str">
        <f>IF(G169&gt;1,VLOOKUP(G169,[8]katvek!$A$2:$B$86,2,TRUE),"?")</f>
        <v>M2</v>
      </c>
      <c r="J169" s="16" t="e">
        <f xml:space="preserve"> +#REF!</f>
        <v>#REF!</v>
      </c>
      <c r="K169" s="16" t="s">
        <v>19</v>
      </c>
      <c r="L169" s="18" t="s">
        <v>23</v>
      </c>
      <c r="M169" s="16"/>
      <c r="N169" s="16" t="s">
        <v>148</v>
      </c>
    </row>
    <row r="170" spans="1:14" ht="15.75" x14ac:dyDescent="0.25">
      <c r="A170" s="23" t="s">
        <v>384</v>
      </c>
      <c r="B170" s="23" t="s">
        <v>329</v>
      </c>
      <c r="C170" s="16"/>
      <c r="D170" s="16"/>
      <c r="E170" s="16" t="s">
        <v>123</v>
      </c>
      <c r="F170" s="22">
        <v>26032</v>
      </c>
      <c r="G170" s="16">
        <f>IF(F170&gt;0,DATEDIF(F170,$M$3,"Y"),"?")</f>
        <v>45</v>
      </c>
      <c r="H170" s="16">
        <v>125</v>
      </c>
      <c r="I170" s="16" t="str">
        <f>IF(G170&gt;1,VLOOKUP(G170,[2]katvek!$A$2:$B$86,2,TRUE),"?")</f>
        <v>M2</v>
      </c>
      <c r="J170" s="16" t="e">
        <f xml:space="preserve"> +#REF!</f>
        <v>#REF!</v>
      </c>
      <c r="K170" s="16" t="s">
        <v>19</v>
      </c>
      <c r="L170" s="18" t="s">
        <v>23</v>
      </c>
      <c r="M170" s="16">
        <f>+M169+1</f>
        <v>1</v>
      </c>
      <c r="N170" s="16" t="s">
        <v>34</v>
      </c>
    </row>
    <row r="171" spans="1:14" ht="15.75" x14ac:dyDescent="0.25">
      <c r="A171" s="29" t="s">
        <v>385</v>
      </c>
      <c r="B171" s="23" t="s">
        <v>386</v>
      </c>
      <c r="C171" s="16"/>
      <c r="D171" s="16"/>
      <c r="E171" s="16" t="s">
        <v>123</v>
      </c>
      <c r="F171" s="25"/>
      <c r="G171" s="16">
        <v>45</v>
      </c>
      <c r="H171" s="16">
        <v>125</v>
      </c>
      <c r="I171" s="16" t="str">
        <f>IF(G171&gt;1,VLOOKUP(G171,[10]katvek!$A$2:$B$86,2,TRUE),"?")</f>
        <v>M2</v>
      </c>
      <c r="J171" s="16" t="e">
        <f xml:space="preserve"> +#REF!</f>
        <v>#REF!</v>
      </c>
      <c r="K171" s="16" t="s">
        <v>19</v>
      </c>
      <c r="L171" s="18" t="s">
        <v>23</v>
      </c>
      <c r="M171" s="19"/>
      <c r="N171" s="16" t="s">
        <v>168</v>
      </c>
    </row>
    <row r="172" spans="1:14" ht="15.75" x14ac:dyDescent="0.25">
      <c r="A172" s="23" t="s">
        <v>387</v>
      </c>
      <c r="B172" s="23" t="s">
        <v>388</v>
      </c>
      <c r="C172" s="16"/>
      <c r="D172" s="16"/>
      <c r="E172" s="16" t="s">
        <v>123</v>
      </c>
      <c r="F172" s="22">
        <v>23910</v>
      </c>
      <c r="G172" s="16">
        <v>51</v>
      </c>
      <c r="H172" s="16">
        <v>125</v>
      </c>
      <c r="I172" s="16" t="s">
        <v>43</v>
      </c>
      <c r="J172" s="46" t="s">
        <v>389</v>
      </c>
      <c r="K172" s="16" t="s">
        <v>19</v>
      </c>
      <c r="L172" s="18" t="s">
        <v>20</v>
      </c>
      <c r="M172" s="19"/>
      <c r="N172" s="16" t="s">
        <v>390</v>
      </c>
    </row>
    <row r="173" spans="1:14" ht="15.75" x14ac:dyDescent="0.25">
      <c r="A173" s="23" t="s">
        <v>391</v>
      </c>
      <c r="B173" s="23" t="s">
        <v>392</v>
      </c>
      <c r="C173" s="16"/>
      <c r="D173" s="16"/>
      <c r="E173" s="16" t="s">
        <v>123</v>
      </c>
      <c r="F173" s="22">
        <v>23960</v>
      </c>
      <c r="G173" s="16">
        <f>IF(F173&gt;0,DATEDIF(F173,$M$3,"Y"),"?")</f>
        <v>51</v>
      </c>
      <c r="H173" s="16">
        <v>125</v>
      </c>
      <c r="I173" s="16" t="str">
        <f>IF(G173&gt;1,VLOOKUP(G173,[5]katvek!$A$2:$B$86,2,TRUE),"?")</f>
        <v>M3</v>
      </c>
      <c r="J173" s="16" t="e">
        <f xml:space="preserve"> +#REF!</f>
        <v>#REF!</v>
      </c>
      <c r="K173" s="16" t="s">
        <v>19</v>
      </c>
      <c r="L173" s="18" t="s">
        <v>23</v>
      </c>
      <c r="M173" s="19"/>
      <c r="N173" s="16" t="s">
        <v>66</v>
      </c>
    </row>
    <row r="174" spans="1:14" ht="15.75" x14ac:dyDescent="0.25">
      <c r="A174" s="23" t="s">
        <v>393</v>
      </c>
      <c r="B174" s="23" t="s">
        <v>394</v>
      </c>
      <c r="C174" s="16"/>
      <c r="D174" s="16"/>
      <c r="E174" s="16" t="s">
        <v>123</v>
      </c>
      <c r="F174" s="22">
        <v>23618</v>
      </c>
      <c r="G174" s="16">
        <f>IF(F174&gt;0,DATEDIF(F174,$M$3,"Y"),"?")</f>
        <v>52</v>
      </c>
      <c r="H174" s="16">
        <v>125</v>
      </c>
      <c r="I174" s="16" t="str">
        <f>IF(G174&gt;1,VLOOKUP(G174,[2]katvek!$A$2:$B$86,2,TRUE),"?")</f>
        <v>M3</v>
      </c>
      <c r="J174" s="16" t="e">
        <f xml:space="preserve"> +#REF!</f>
        <v>#REF!</v>
      </c>
      <c r="K174" s="16" t="s">
        <v>19</v>
      </c>
      <c r="L174" s="18" t="s">
        <v>23</v>
      </c>
      <c r="M174" s="16">
        <f>+M173+1</f>
        <v>1</v>
      </c>
      <c r="N174" s="16" t="s">
        <v>34</v>
      </c>
    </row>
    <row r="175" spans="1:14" ht="15.75" x14ac:dyDescent="0.25">
      <c r="A175" s="20" t="s">
        <v>395</v>
      </c>
      <c r="B175" s="20" t="s">
        <v>396</v>
      </c>
      <c r="C175" s="16"/>
      <c r="D175" s="16"/>
      <c r="E175" s="21" t="s">
        <v>123</v>
      </c>
      <c r="F175" s="22">
        <v>22861</v>
      </c>
      <c r="G175" s="16">
        <f>IF(F175&gt;0,DATEDIF(F175,$M$3,"Y"),"?")</f>
        <v>54</v>
      </c>
      <c r="H175" s="16">
        <v>125</v>
      </c>
      <c r="I175" s="16" t="str">
        <f>IF(G175&gt;1,VLOOKUP(G175,[8]katvek!$A$2:$B$86,2,TRUE),"?")</f>
        <v>M3</v>
      </c>
      <c r="J175" s="16" t="e">
        <f xml:space="preserve"> +#REF!</f>
        <v>#REF!</v>
      </c>
      <c r="K175" s="16" t="s">
        <v>19</v>
      </c>
      <c r="L175" s="18" t="s">
        <v>23</v>
      </c>
      <c r="M175" s="16"/>
      <c r="N175" s="16" t="s">
        <v>148</v>
      </c>
    </row>
    <row r="176" spans="1:14" ht="15.75" x14ac:dyDescent="0.25">
      <c r="A176" s="20" t="s">
        <v>397</v>
      </c>
      <c r="B176" s="20" t="s">
        <v>398</v>
      </c>
      <c r="C176" s="16"/>
      <c r="D176" s="16"/>
      <c r="E176" s="21" t="s">
        <v>123</v>
      </c>
      <c r="F176" s="22">
        <v>22565</v>
      </c>
      <c r="G176" s="16">
        <f>IF(F176&gt;0,DATEDIF(F176,$M$3,"Y"),"?")</f>
        <v>54</v>
      </c>
      <c r="H176" s="16">
        <v>125</v>
      </c>
      <c r="I176" s="16" t="str">
        <f>IF(G176&gt;1,VLOOKUP(G176,[3]katvek!$A$2:$B$86,2,TRUE),"?")</f>
        <v>M3</v>
      </c>
      <c r="J176" s="16" t="e">
        <f xml:space="preserve"> +#REF!</f>
        <v>#REF!</v>
      </c>
      <c r="K176" s="16" t="s">
        <v>40</v>
      </c>
      <c r="L176" s="18" t="s">
        <v>23</v>
      </c>
      <c r="M176" s="19"/>
      <c r="N176" s="16" t="s">
        <v>41</v>
      </c>
    </row>
    <row r="177" spans="1:14" ht="15.75" x14ac:dyDescent="0.25">
      <c r="A177" s="20" t="s">
        <v>399</v>
      </c>
      <c r="B177" s="20" t="s">
        <v>400</v>
      </c>
      <c r="C177" s="16"/>
      <c r="D177" s="16"/>
      <c r="E177" s="21" t="s">
        <v>123</v>
      </c>
      <c r="F177" s="22">
        <v>20709</v>
      </c>
      <c r="G177" s="16">
        <v>59</v>
      </c>
      <c r="H177" s="16">
        <v>125</v>
      </c>
      <c r="I177" s="16" t="s">
        <v>182</v>
      </c>
      <c r="J177" s="16" t="s">
        <v>175</v>
      </c>
      <c r="K177" s="21" t="s">
        <v>40</v>
      </c>
      <c r="L177" s="18" t="s">
        <v>23</v>
      </c>
      <c r="M177" s="19"/>
      <c r="N177" s="16" t="s">
        <v>175</v>
      </c>
    </row>
    <row r="178" spans="1:14" ht="15.75" x14ac:dyDescent="0.25">
      <c r="A178" s="20" t="s">
        <v>401</v>
      </c>
      <c r="B178" s="20" t="s">
        <v>402</v>
      </c>
      <c r="C178" s="16"/>
      <c r="D178" s="16"/>
      <c r="E178" s="21" t="s">
        <v>123</v>
      </c>
      <c r="F178" s="22">
        <v>33854</v>
      </c>
      <c r="G178" s="16">
        <v>23</v>
      </c>
      <c r="H178" s="16">
        <v>140</v>
      </c>
      <c r="I178" s="16" t="s">
        <v>27</v>
      </c>
      <c r="J178" s="16" t="s">
        <v>175</v>
      </c>
      <c r="K178" s="21" t="s">
        <v>40</v>
      </c>
      <c r="L178" s="18" t="s">
        <v>23</v>
      </c>
      <c r="M178" s="19"/>
      <c r="N178" s="16" t="s">
        <v>175</v>
      </c>
    </row>
    <row r="179" spans="1:14" ht="15.75" x14ac:dyDescent="0.25">
      <c r="A179" s="23" t="s">
        <v>403</v>
      </c>
      <c r="B179" s="23" t="s">
        <v>404</v>
      </c>
      <c r="C179" s="16"/>
      <c r="D179" s="16"/>
      <c r="E179" s="16" t="s">
        <v>123</v>
      </c>
      <c r="F179" s="25" t="s">
        <v>405</v>
      </c>
      <c r="G179" s="16">
        <v>23</v>
      </c>
      <c r="H179" s="16">
        <v>140</v>
      </c>
      <c r="I179" s="16" t="str">
        <f>IF(G179&gt;1,VLOOKUP(G179,[3]katvek!$A$2:$B$86,2,TRUE),"?")</f>
        <v>J</v>
      </c>
      <c r="J179" s="16" t="e">
        <f xml:space="preserve"> +#REF!</f>
        <v>#REF!</v>
      </c>
      <c r="K179" s="16" t="s">
        <v>40</v>
      </c>
      <c r="L179" s="18" t="s">
        <v>23</v>
      </c>
      <c r="M179" s="19"/>
      <c r="N179" s="16" t="s">
        <v>41</v>
      </c>
    </row>
    <row r="180" spans="1:14" ht="15.75" x14ac:dyDescent="0.25">
      <c r="A180" s="23" t="s">
        <v>406</v>
      </c>
      <c r="B180" s="23" t="s">
        <v>407</v>
      </c>
      <c r="C180" s="16"/>
      <c r="D180" s="16"/>
      <c r="E180" s="16" t="s">
        <v>123</v>
      </c>
      <c r="F180" s="22">
        <v>32032</v>
      </c>
      <c r="G180" s="16">
        <f>IF(F180&gt;0,DATEDIF(F180,$M$3,"Y"),"?")</f>
        <v>29</v>
      </c>
      <c r="H180" s="16">
        <v>140</v>
      </c>
      <c r="I180" s="16" t="str">
        <f>IF(G180&gt;1,VLOOKUP(G180,[5]katvek!$A$2:$B$86,2,TRUE),"?")</f>
        <v>O</v>
      </c>
      <c r="J180" s="16" t="e">
        <f xml:space="preserve"> +#REF!</f>
        <v>#REF!</v>
      </c>
      <c r="K180" s="16" t="s">
        <v>19</v>
      </c>
      <c r="L180" s="18" t="s">
        <v>23</v>
      </c>
      <c r="M180" s="19"/>
      <c r="N180" s="16" t="s">
        <v>66</v>
      </c>
    </row>
    <row r="181" spans="1:14" ht="15.75" x14ac:dyDescent="0.25">
      <c r="A181" s="23" t="s">
        <v>408</v>
      </c>
      <c r="B181" s="23" t="s">
        <v>409</v>
      </c>
      <c r="C181" s="16"/>
      <c r="D181" s="16"/>
      <c r="E181" s="16" t="s">
        <v>123</v>
      </c>
      <c r="F181" s="22">
        <v>29748</v>
      </c>
      <c r="G181" s="16">
        <v>35</v>
      </c>
      <c r="H181" s="16">
        <v>140</v>
      </c>
      <c r="I181" s="16" t="s">
        <v>48</v>
      </c>
      <c r="J181" s="16" t="s">
        <v>251</v>
      </c>
      <c r="K181" s="16" t="s">
        <v>19</v>
      </c>
      <c r="L181" s="18" t="s">
        <v>23</v>
      </c>
      <c r="M181" s="19"/>
      <c r="N181" s="16" t="s">
        <v>252</v>
      </c>
    </row>
    <row r="182" spans="1:14" ht="15.75" x14ac:dyDescent="0.25">
      <c r="A182" s="23" t="s">
        <v>384</v>
      </c>
      <c r="B182" s="23" t="s">
        <v>410</v>
      </c>
      <c r="C182" s="16"/>
      <c r="D182" s="16"/>
      <c r="E182" s="16" t="s">
        <v>123</v>
      </c>
      <c r="F182" s="22">
        <v>27942</v>
      </c>
      <c r="G182" s="16">
        <f>IF(F182&gt;0,DATEDIF(F182,$M$3,"Y"),"?")</f>
        <v>40</v>
      </c>
      <c r="H182" s="16">
        <v>140</v>
      </c>
      <c r="I182" s="16" t="str">
        <f>IF(G182&gt;1,VLOOKUP(G182,[2]katvek!$A$2:$B$86,2,TRUE),"?")</f>
        <v>M1</v>
      </c>
      <c r="J182" s="16" t="e">
        <f xml:space="preserve"> +#REF!</f>
        <v>#REF!</v>
      </c>
      <c r="K182" s="16" t="s">
        <v>19</v>
      </c>
      <c r="L182" s="18" t="s">
        <v>23</v>
      </c>
      <c r="M182" s="16">
        <f>+M181+1</f>
        <v>1</v>
      </c>
      <c r="N182" s="16" t="s">
        <v>34</v>
      </c>
    </row>
    <row r="183" spans="1:14" ht="15.75" x14ac:dyDescent="0.25">
      <c r="A183" s="23" t="s">
        <v>411</v>
      </c>
      <c r="B183" s="23" t="s">
        <v>412</v>
      </c>
      <c r="C183" s="16"/>
      <c r="D183" s="16"/>
      <c r="E183" s="16" t="s">
        <v>123</v>
      </c>
      <c r="F183" s="22">
        <v>23498</v>
      </c>
      <c r="G183" s="16">
        <v>52</v>
      </c>
      <c r="H183" s="16">
        <v>140</v>
      </c>
      <c r="I183" s="16" t="s">
        <v>43</v>
      </c>
      <c r="J183" s="16" t="s">
        <v>76</v>
      </c>
      <c r="K183" s="16" t="s">
        <v>19</v>
      </c>
      <c r="L183" s="18" t="s">
        <v>20</v>
      </c>
      <c r="M183" s="19"/>
      <c r="N183" s="16" t="s">
        <v>76</v>
      </c>
    </row>
    <row r="184" spans="1:14" ht="15.75" x14ac:dyDescent="0.25">
      <c r="A184" s="23" t="s">
        <v>413</v>
      </c>
      <c r="B184" s="23" t="s">
        <v>414</v>
      </c>
      <c r="C184" s="16"/>
      <c r="D184" s="16"/>
      <c r="E184" s="16" t="s">
        <v>123</v>
      </c>
      <c r="F184" s="22" t="s">
        <v>415</v>
      </c>
      <c r="G184" s="16">
        <v>29</v>
      </c>
      <c r="H184" s="16" t="s">
        <v>416</v>
      </c>
      <c r="I184" s="16" t="s">
        <v>48</v>
      </c>
      <c r="J184" s="16" t="s">
        <v>49</v>
      </c>
      <c r="K184" s="16" t="s">
        <v>102</v>
      </c>
      <c r="L184" s="18" t="s">
        <v>23</v>
      </c>
      <c r="M184" s="19"/>
      <c r="N184" s="16" t="s">
        <v>119</v>
      </c>
    </row>
    <row r="185" spans="1:14" ht="15.75" x14ac:dyDescent="0.25">
      <c r="A185" s="23" t="s">
        <v>417</v>
      </c>
      <c r="B185" s="23" t="s">
        <v>418</v>
      </c>
      <c r="C185" s="16"/>
      <c r="D185" s="16"/>
      <c r="E185" s="16" t="s">
        <v>123</v>
      </c>
      <c r="F185" s="22">
        <v>29729</v>
      </c>
      <c r="G185" s="16">
        <f>IF(F185&gt;0,DATEDIF(F185,$M$3,"Y"),"?")</f>
        <v>35</v>
      </c>
      <c r="H185" s="16" t="s">
        <v>416</v>
      </c>
      <c r="I185" s="16" t="str">
        <f>IF(G185&gt;1,VLOOKUP(G185,[5]katvek!$A$2:$B$86,2,TRUE),"?")</f>
        <v>O</v>
      </c>
      <c r="J185" s="16" t="e">
        <f xml:space="preserve"> +#REF!</f>
        <v>#REF!</v>
      </c>
      <c r="K185" s="16" t="s">
        <v>19</v>
      </c>
      <c r="L185" s="18" t="s">
        <v>23</v>
      </c>
      <c r="M185" s="16"/>
      <c r="N185" s="16" t="s">
        <v>66</v>
      </c>
    </row>
    <row r="186" spans="1:14" ht="15.75" x14ac:dyDescent="0.25">
      <c r="A186" s="20" t="s">
        <v>419</v>
      </c>
      <c r="B186" s="20" t="s">
        <v>420</v>
      </c>
      <c r="C186" s="16"/>
      <c r="D186" s="16"/>
      <c r="E186" s="21" t="s">
        <v>123</v>
      </c>
      <c r="F186" s="22">
        <v>22010</v>
      </c>
      <c r="G186" s="16">
        <f>IF(F186&gt;0,DATEDIF(F186,$M$3,"Y"),"?")</f>
        <v>56</v>
      </c>
      <c r="H186" s="16" t="s">
        <v>416</v>
      </c>
      <c r="I186" s="16" t="s">
        <v>182</v>
      </c>
      <c r="J186" s="16"/>
      <c r="K186" s="16" t="s">
        <v>19</v>
      </c>
      <c r="L186" s="18" t="s">
        <v>23</v>
      </c>
      <c r="M186" s="16"/>
      <c r="N186" s="16" t="s">
        <v>148</v>
      </c>
    </row>
    <row r="187" spans="1:14" ht="15.75" x14ac:dyDescent="0.25">
      <c r="A187" s="47"/>
      <c r="B187" s="47"/>
      <c r="C187" s="35"/>
      <c r="D187" s="35"/>
      <c r="E187" s="48"/>
      <c r="F187" s="36"/>
      <c r="G187" s="35"/>
      <c r="H187" s="35"/>
      <c r="I187" s="35"/>
      <c r="J187" s="35"/>
      <c r="K187" s="35"/>
      <c r="L187" s="37"/>
      <c r="M187" s="35"/>
      <c r="N187" s="35"/>
    </row>
    <row r="188" spans="1:14" ht="21" x14ac:dyDescent="0.35">
      <c r="A188" s="14" t="s">
        <v>421</v>
      </c>
    </row>
    <row r="189" spans="1:14" ht="15.75" x14ac:dyDescent="0.25">
      <c r="A189" s="20" t="s">
        <v>422</v>
      </c>
      <c r="B189" s="20" t="s">
        <v>423</v>
      </c>
      <c r="C189" s="16"/>
      <c r="D189" s="16"/>
      <c r="E189" s="21" t="s">
        <v>16</v>
      </c>
      <c r="F189" s="26" t="s">
        <v>424</v>
      </c>
      <c r="G189" s="16">
        <v>49</v>
      </c>
      <c r="H189" s="16">
        <v>52</v>
      </c>
      <c r="I189" s="16" t="str">
        <f>IF(G189&gt;1,VLOOKUP(G189,[3]katvek!$A$2:$B$86,2,TRUE),"?")</f>
        <v>M2</v>
      </c>
      <c r="J189" s="16" t="e">
        <f xml:space="preserve"> +#REF!</f>
        <v>#REF!</v>
      </c>
      <c r="K189" s="40" t="s">
        <v>425</v>
      </c>
      <c r="L189" s="18" t="s">
        <v>23</v>
      </c>
      <c r="M189" s="19"/>
      <c r="N189" s="16" t="s">
        <v>41</v>
      </c>
    </row>
    <row r="190" spans="1:14" ht="15.75" x14ac:dyDescent="0.25">
      <c r="A190" s="20" t="s">
        <v>426</v>
      </c>
      <c r="B190" s="20" t="s">
        <v>427</v>
      </c>
      <c r="C190" s="16"/>
      <c r="D190" s="16"/>
      <c r="E190" s="21" t="s">
        <v>16</v>
      </c>
      <c r="F190" s="26" t="s">
        <v>428</v>
      </c>
      <c r="G190" s="16">
        <v>17</v>
      </c>
      <c r="H190" s="16">
        <v>60</v>
      </c>
      <c r="I190" s="16" t="str">
        <f>IF(G190&gt;1,VLOOKUP(G190,[3]katvek!$A$2:$B$86,2,TRUE),"?")</f>
        <v>T2</v>
      </c>
      <c r="J190" s="16" t="e">
        <f xml:space="preserve"> +#REF!</f>
        <v>#REF!</v>
      </c>
      <c r="K190" s="40" t="s">
        <v>425</v>
      </c>
      <c r="L190" s="18" t="s">
        <v>23</v>
      </c>
      <c r="M190" s="19"/>
      <c r="N190" s="16" t="s">
        <v>41</v>
      </c>
    </row>
    <row r="191" spans="1:14" ht="15.75" x14ac:dyDescent="0.25">
      <c r="A191" s="20" t="s">
        <v>429</v>
      </c>
      <c r="B191" s="20" t="s">
        <v>430</v>
      </c>
      <c r="C191" s="16"/>
      <c r="D191" s="16"/>
      <c r="E191" s="21" t="s">
        <v>123</v>
      </c>
      <c r="F191" s="26" t="s">
        <v>431</v>
      </c>
      <c r="G191" s="16">
        <v>40</v>
      </c>
      <c r="H191" s="16">
        <v>56</v>
      </c>
      <c r="I191" s="16" t="str">
        <f>IF(G191&gt;1,VLOOKUP(G191,[3]katvek!$A$2:$B$86,2,TRUE),"?")</f>
        <v>M1</v>
      </c>
      <c r="J191" s="16" t="e">
        <f xml:space="preserve"> +#REF!</f>
        <v>#REF!</v>
      </c>
      <c r="K191" s="40" t="s">
        <v>425</v>
      </c>
      <c r="L191" s="18" t="s">
        <v>23</v>
      </c>
      <c r="M191" s="19"/>
      <c r="N191" s="16" t="s">
        <v>41</v>
      </c>
    </row>
    <row r="192" spans="1:14" ht="15.75" x14ac:dyDescent="0.25">
      <c r="A192" s="24" t="s">
        <v>432</v>
      </c>
      <c r="B192" s="20" t="s">
        <v>433</v>
      </c>
      <c r="C192" s="16"/>
      <c r="D192" s="16"/>
      <c r="E192" s="21" t="s">
        <v>123</v>
      </c>
      <c r="F192" s="26" t="s">
        <v>434</v>
      </c>
      <c r="G192" s="16">
        <v>24</v>
      </c>
      <c r="H192" s="16">
        <v>75</v>
      </c>
      <c r="I192" s="16" t="str">
        <f>IF(G192&gt;1,VLOOKUP(G192,[3]katvek!$A$2:$B$86,2,TRUE),"?")</f>
        <v>O</v>
      </c>
      <c r="J192" s="16" t="e">
        <f xml:space="preserve"> +#REF!</f>
        <v>#REF!</v>
      </c>
      <c r="K192" s="40" t="s">
        <v>425</v>
      </c>
      <c r="L192" s="18" t="s">
        <v>23</v>
      </c>
      <c r="M192" s="19"/>
      <c r="N192" s="16" t="s">
        <v>41</v>
      </c>
    </row>
    <row r="193" spans="1:14" ht="15.75" x14ac:dyDescent="0.25">
      <c r="A193" s="20" t="s">
        <v>435</v>
      </c>
      <c r="B193" s="20" t="s">
        <v>436</v>
      </c>
      <c r="C193" s="16"/>
      <c r="D193" s="16"/>
      <c r="E193" s="21" t="s">
        <v>123</v>
      </c>
      <c r="F193" s="26" t="s">
        <v>437</v>
      </c>
      <c r="G193" s="16">
        <v>55</v>
      </c>
      <c r="H193" s="16">
        <v>82.5</v>
      </c>
      <c r="I193" s="16" t="str">
        <f>IF(G193&gt;1,VLOOKUP(G193,[3]katvek!$A$2:$B$86,2,TRUE),"?")</f>
        <v>M4</v>
      </c>
      <c r="J193" s="16" t="e">
        <f xml:space="preserve"> +#REF!</f>
        <v>#REF!</v>
      </c>
      <c r="K193" s="40" t="s">
        <v>425</v>
      </c>
      <c r="L193" s="18" t="s">
        <v>23</v>
      </c>
      <c r="M193" s="19"/>
      <c r="N193" s="16" t="s">
        <v>41</v>
      </c>
    </row>
    <row r="194" spans="1:14" ht="15.75" x14ac:dyDescent="0.25">
      <c r="A194" s="20" t="s">
        <v>438</v>
      </c>
      <c r="B194" s="20" t="s">
        <v>439</v>
      </c>
      <c r="C194" s="16"/>
      <c r="D194" s="16"/>
      <c r="E194" s="21" t="s">
        <v>123</v>
      </c>
      <c r="F194" s="26" t="s">
        <v>440</v>
      </c>
      <c r="G194" s="16">
        <v>39</v>
      </c>
      <c r="H194" s="16">
        <v>90</v>
      </c>
      <c r="I194" s="21" t="s">
        <v>48</v>
      </c>
      <c r="J194" s="16"/>
      <c r="K194" s="40" t="s">
        <v>425</v>
      </c>
      <c r="L194" s="18" t="s">
        <v>23</v>
      </c>
      <c r="M194" s="19"/>
      <c r="N194" s="16" t="s">
        <v>41</v>
      </c>
    </row>
  </sheetData>
  <mergeCells count="1">
    <mergeCell ref="A1:N1"/>
  </mergeCells>
  <conditionalFormatting sqref="I3:K4 I44:K48 I197:K65537 I166:K194 I6:K42 I50:K164">
    <cfRule type="containsErrors" dxfId="8" priority="8">
      <formula>ISERROR(I3)</formula>
    </cfRule>
  </conditionalFormatting>
  <conditionalFormatting sqref="A191 A44:A48 A30:A37 A39:A42">
    <cfRule type="duplicateValues" dxfId="7" priority="7"/>
  </conditionalFormatting>
  <conditionalFormatting sqref="I49:K49">
    <cfRule type="containsErrors" dxfId="6" priority="4">
      <formula>ISERROR(I49)</formula>
    </cfRule>
  </conditionalFormatting>
  <conditionalFormatting sqref="A192 A64:A67 A49 A56:A61">
    <cfRule type="duplicateValues" dxfId="5" priority="5"/>
  </conditionalFormatting>
  <conditionalFormatting sqref="A194 A96:A108 A166:A167 A110:A164">
    <cfRule type="duplicateValues" dxfId="4" priority="3"/>
  </conditionalFormatting>
  <conditionalFormatting sqref="A38 A6:A12">
    <cfRule type="duplicateValues" dxfId="3" priority="9"/>
  </conditionalFormatting>
  <conditionalFormatting sqref="A197:A65537 A193 A168:A190 A3:A4 A13:A29 A68:A95 A109">
    <cfRule type="duplicateValues" dxfId="2" priority="10"/>
  </conditionalFormatting>
  <conditionalFormatting sqref="I165:K165">
    <cfRule type="containsErrors" dxfId="1" priority="1">
      <formula>ISERROR(I165)</formula>
    </cfRule>
  </conditionalFormatting>
  <conditionalFormatting sqref="A16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2016-08-04T11:33:14Z</dcterms:created>
  <dcterms:modified xsi:type="dcterms:W3CDTF">2016-08-08T22:09:24Z</dcterms:modified>
</cp:coreProperties>
</file>