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GPC\worlds 2016\working lists\"/>
    </mc:Choice>
  </mc:AlternateContent>
  <bookViews>
    <workbookView xWindow="0" yWindow="0" windowWidth="20490" windowHeight="9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I226" i="1"/>
  <c r="J220" i="1"/>
  <c r="I220" i="1"/>
  <c r="G220" i="1"/>
  <c r="J214" i="1"/>
  <c r="G214" i="1"/>
  <c r="I214" i="1" s="1"/>
  <c r="M213" i="1"/>
  <c r="J213" i="1"/>
  <c r="G213" i="1"/>
  <c r="I213" i="1" s="1"/>
  <c r="M211" i="1"/>
  <c r="J211" i="1"/>
  <c r="G211" i="1"/>
  <c r="I211" i="1" s="1"/>
  <c r="J207" i="1"/>
  <c r="I207" i="1"/>
  <c r="M205" i="1"/>
  <c r="J205" i="1"/>
  <c r="G205" i="1"/>
  <c r="I205" i="1" s="1"/>
  <c r="J202" i="1"/>
  <c r="I202" i="1"/>
  <c r="G202" i="1"/>
  <c r="G201" i="1"/>
  <c r="J200" i="1"/>
  <c r="I200" i="1"/>
  <c r="G200" i="1"/>
  <c r="J199" i="1"/>
  <c r="G199" i="1"/>
  <c r="I199" i="1" s="1"/>
  <c r="M198" i="1"/>
  <c r="J198" i="1"/>
  <c r="G198" i="1"/>
  <c r="I198" i="1" s="1"/>
  <c r="J197" i="1"/>
  <c r="I197" i="1"/>
  <c r="J191" i="1"/>
  <c r="I191" i="1"/>
  <c r="J190" i="1"/>
  <c r="G190" i="1"/>
  <c r="I190" i="1" s="1"/>
  <c r="M189" i="1"/>
  <c r="J189" i="1"/>
  <c r="G189" i="1"/>
  <c r="I189" i="1" s="1"/>
  <c r="J186" i="1"/>
  <c r="G186" i="1"/>
  <c r="I186" i="1" s="1"/>
  <c r="J184" i="1"/>
  <c r="G184" i="1"/>
  <c r="I184" i="1" s="1"/>
  <c r="J182" i="1"/>
  <c r="G182" i="1"/>
  <c r="I182" i="1" s="1"/>
  <c r="J181" i="1"/>
  <c r="G181" i="1"/>
  <c r="I181" i="1" s="1"/>
  <c r="J180" i="1"/>
  <c r="G180" i="1"/>
  <c r="I180" i="1" s="1"/>
  <c r="J179" i="1"/>
  <c r="G179" i="1"/>
  <c r="I179" i="1" s="1"/>
  <c r="M178" i="1"/>
  <c r="J178" i="1"/>
  <c r="G178" i="1"/>
  <c r="I178" i="1" s="1"/>
  <c r="M173" i="1"/>
  <c r="J173" i="1"/>
  <c r="G173" i="1"/>
  <c r="I173" i="1" s="1"/>
  <c r="M171" i="1"/>
  <c r="J171" i="1"/>
  <c r="G171" i="1"/>
  <c r="I171" i="1" s="1"/>
  <c r="J169" i="1"/>
  <c r="G169" i="1"/>
  <c r="I169" i="1" s="1"/>
  <c r="J168" i="1"/>
  <c r="G168" i="1"/>
  <c r="I168" i="1" s="1"/>
  <c r="J165" i="1"/>
  <c r="I165" i="1"/>
  <c r="J164" i="1"/>
  <c r="G164" i="1"/>
  <c r="I164" i="1" s="1"/>
  <c r="J162" i="1"/>
  <c r="I162" i="1"/>
  <c r="J159" i="1"/>
  <c r="G159" i="1"/>
  <c r="I159" i="1" s="1"/>
  <c r="J157" i="1"/>
  <c r="G157" i="1"/>
  <c r="I157" i="1" s="1"/>
  <c r="M156" i="1"/>
  <c r="J156" i="1"/>
  <c r="G156" i="1"/>
  <c r="I156" i="1" s="1"/>
  <c r="J155" i="1"/>
  <c r="I155" i="1"/>
  <c r="M154" i="1"/>
  <c r="J154" i="1"/>
  <c r="G154" i="1"/>
  <c r="I154" i="1" s="1"/>
  <c r="J152" i="1"/>
  <c r="G152" i="1"/>
  <c r="I152" i="1" s="1"/>
  <c r="M151" i="1"/>
  <c r="J151" i="1"/>
  <c r="G151" i="1"/>
  <c r="I151" i="1" s="1"/>
  <c r="J149" i="1"/>
  <c r="G149" i="1"/>
  <c r="I149" i="1" s="1"/>
  <c r="J148" i="1"/>
  <c r="G148" i="1"/>
  <c r="I148" i="1" s="1"/>
  <c r="J146" i="1"/>
  <c r="I146" i="1"/>
  <c r="J142" i="1"/>
  <c r="G142" i="1"/>
  <c r="I142" i="1" s="1"/>
  <c r="M141" i="1"/>
  <c r="M142" i="1" s="1"/>
  <c r="J141" i="1"/>
  <c r="G141" i="1"/>
  <c r="I141" i="1" s="1"/>
  <c r="J140" i="1"/>
  <c r="G140" i="1"/>
  <c r="I140" i="1" s="1"/>
  <c r="M138" i="1"/>
  <c r="J138" i="1"/>
  <c r="G138" i="1"/>
  <c r="I138" i="1" s="1"/>
  <c r="J137" i="1"/>
  <c r="G137" i="1"/>
  <c r="I137" i="1" s="1"/>
  <c r="J136" i="1"/>
  <c r="G136" i="1"/>
  <c r="I136" i="1" s="1"/>
  <c r="J135" i="1"/>
  <c r="G135" i="1"/>
  <c r="I135" i="1" s="1"/>
  <c r="J134" i="1"/>
  <c r="G134" i="1"/>
  <c r="I134" i="1" s="1"/>
  <c r="J131" i="1"/>
  <c r="G131" i="1"/>
  <c r="I131" i="1" s="1"/>
  <c r="M129" i="1"/>
  <c r="J129" i="1"/>
  <c r="G129" i="1"/>
  <c r="I129" i="1" s="1"/>
  <c r="J128" i="1"/>
  <c r="I128" i="1"/>
  <c r="J127" i="1"/>
  <c r="G127" i="1"/>
  <c r="I127" i="1" s="1"/>
  <c r="J124" i="1"/>
  <c r="I124" i="1"/>
  <c r="J123" i="1"/>
  <c r="I123" i="1"/>
  <c r="M122" i="1"/>
  <c r="J122" i="1"/>
  <c r="G122" i="1"/>
  <c r="I122" i="1" s="1"/>
  <c r="M119" i="1"/>
  <c r="J119" i="1"/>
  <c r="G119" i="1"/>
  <c r="I119" i="1" s="1"/>
  <c r="J118" i="1"/>
  <c r="G118" i="1"/>
  <c r="I118" i="1" s="1"/>
  <c r="J116" i="1"/>
  <c r="I116" i="1"/>
  <c r="J112" i="1"/>
  <c r="I112" i="1"/>
  <c r="G112" i="1"/>
  <c r="J106" i="1"/>
  <c r="I106" i="1"/>
  <c r="J104" i="1"/>
  <c r="G104" i="1"/>
  <c r="I104" i="1" s="1"/>
  <c r="J103" i="1"/>
  <c r="I103" i="1"/>
  <c r="J102" i="1"/>
  <c r="G102" i="1"/>
  <c r="I102" i="1" s="1"/>
  <c r="J100" i="1"/>
  <c r="G100" i="1"/>
  <c r="I100" i="1" s="1"/>
  <c r="J97" i="1"/>
  <c r="I97" i="1"/>
  <c r="J96" i="1"/>
  <c r="I96" i="1"/>
  <c r="J94" i="1"/>
  <c r="I94" i="1"/>
  <c r="M93" i="1"/>
  <c r="J93" i="1"/>
  <c r="G93" i="1"/>
  <c r="I93" i="1" s="1"/>
  <c r="J92" i="1"/>
  <c r="G92" i="1"/>
  <c r="I92" i="1" s="1"/>
  <c r="J90" i="1"/>
  <c r="G90" i="1"/>
  <c r="I90" i="1" s="1"/>
  <c r="J89" i="1"/>
  <c r="G89" i="1"/>
  <c r="I89" i="1" s="1"/>
  <c r="J88" i="1"/>
  <c r="I88" i="1"/>
  <c r="M85" i="1"/>
  <c r="J85" i="1"/>
  <c r="G85" i="1"/>
  <c r="I85" i="1" s="1"/>
  <c r="M83" i="1"/>
  <c r="J83" i="1"/>
  <c r="G83" i="1"/>
  <c r="I83" i="1" s="1"/>
  <c r="J81" i="1"/>
  <c r="G81" i="1"/>
  <c r="I81" i="1" s="1"/>
  <c r="M80" i="1"/>
  <c r="M81" i="1" s="1"/>
  <c r="J80" i="1"/>
  <c r="G80" i="1"/>
  <c r="I80" i="1" s="1"/>
  <c r="J79" i="1"/>
  <c r="G79" i="1"/>
  <c r="I79" i="1" s="1"/>
  <c r="J76" i="1"/>
  <c r="G76" i="1"/>
  <c r="I76" i="1" s="1"/>
  <c r="J73" i="1"/>
  <c r="I73" i="1"/>
  <c r="M72" i="1"/>
  <c r="J72" i="1"/>
  <c r="G72" i="1"/>
  <c r="I72" i="1" s="1"/>
  <c r="M66" i="1"/>
  <c r="J66" i="1"/>
  <c r="G66" i="1"/>
  <c r="I66" i="1" s="1"/>
  <c r="J65" i="1"/>
  <c r="G65" i="1"/>
  <c r="I65" i="1" s="1"/>
  <c r="J63" i="1"/>
  <c r="G63" i="1"/>
  <c r="I63" i="1" s="1"/>
  <c r="J60" i="1"/>
  <c r="I60" i="1"/>
  <c r="J58" i="1"/>
  <c r="J64" i="1"/>
  <c r="G64" i="1"/>
  <c r="I64" i="1" s="1"/>
  <c r="J57" i="1"/>
  <c r="I57" i="1"/>
  <c r="J53" i="1"/>
  <c r="G53" i="1"/>
  <c r="I53" i="1" s="1"/>
  <c r="J51" i="1"/>
  <c r="I51" i="1"/>
  <c r="M50" i="1"/>
  <c r="J50" i="1"/>
  <c r="G50" i="1"/>
  <c r="I50" i="1" s="1"/>
  <c r="J47" i="1"/>
  <c r="I47" i="1"/>
  <c r="M46" i="1"/>
  <c r="M47" i="1" s="1"/>
  <c r="J46" i="1"/>
  <c r="G46" i="1"/>
  <c r="I46" i="1" s="1"/>
  <c r="J45" i="1"/>
  <c r="I45" i="1"/>
  <c r="G45" i="1"/>
  <c r="J44" i="1"/>
  <c r="I44" i="1"/>
  <c r="J43" i="1"/>
  <c r="G43" i="1"/>
  <c r="I43" i="1" s="1"/>
  <c r="J41" i="1"/>
  <c r="I41" i="1"/>
  <c r="J37" i="1"/>
  <c r="I37" i="1"/>
  <c r="J36" i="1"/>
  <c r="G36" i="1"/>
  <c r="I36" i="1" s="1"/>
  <c r="M34" i="1"/>
  <c r="J34" i="1"/>
  <c r="G34" i="1"/>
  <c r="I34" i="1" s="1"/>
  <c r="J32" i="1"/>
  <c r="G32" i="1"/>
  <c r="I32" i="1" s="1"/>
  <c r="J31" i="1"/>
  <c r="G31" i="1"/>
  <c r="I31" i="1" s="1"/>
  <c r="J30" i="1"/>
  <c r="I30" i="1"/>
  <c r="M27" i="1"/>
  <c r="J27" i="1"/>
  <c r="G27" i="1"/>
  <c r="I27" i="1" s="1"/>
  <c r="J26" i="1"/>
  <c r="I26" i="1"/>
  <c r="M25" i="1"/>
  <c r="J25" i="1"/>
  <c r="G25" i="1"/>
  <c r="I25" i="1" s="1"/>
  <c r="J24" i="1"/>
  <c r="G24" i="1"/>
  <c r="I24" i="1" s="1"/>
  <c r="J23" i="1"/>
  <c r="I23" i="1"/>
  <c r="J21" i="1"/>
  <c r="I21" i="1"/>
  <c r="J20" i="1"/>
  <c r="G20" i="1"/>
  <c r="I20" i="1" s="1"/>
  <c r="J19" i="1"/>
  <c r="I19" i="1"/>
  <c r="J18" i="1"/>
  <c r="I18" i="1"/>
  <c r="J17" i="1"/>
  <c r="G17" i="1"/>
  <c r="I17" i="1" s="1"/>
  <c r="M16" i="1"/>
  <c r="J16" i="1"/>
  <c r="G16" i="1"/>
  <c r="I16" i="1" s="1"/>
  <c r="J14" i="1"/>
  <c r="I14" i="1"/>
  <c r="J13" i="1"/>
  <c r="G13" i="1"/>
  <c r="I13" i="1" s="1"/>
  <c r="J12" i="1"/>
  <c r="I12" i="1"/>
  <c r="J7" i="1"/>
  <c r="G7" i="1"/>
  <c r="I7" i="1" s="1"/>
  <c r="J6" i="1"/>
  <c r="G6" i="1"/>
  <c r="I6" i="1" s="1"/>
</calcChain>
</file>

<file path=xl/sharedStrings.xml><?xml version="1.0" encoding="utf-8"?>
<sst xmlns="http://schemas.openxmlformats.org/spreadsheetml/2006/main" count="1563" uniqueCount="500">
  <si>
    <t>RAW POWERLIFTING</t>
  </si>
  <si>
    <t xml:space="preserve">Last name </t>
  </si>
  <si>
    <t xml:space="preserve">First name </t>
  </si>
  <si>
    <t>Jméno střed</t>
  </si>
  <si>
    <t xml:space="preserve">Titul kdo si potrpí </t>
  </si>
  <si>
    <t>M/F</t>
  </si>
  <si>
    <t>Date of birth dd/mm/yyyy</t>
  </si>
  <si>
    <t xml:space="preserve">Age </t>
  </si>
  <si>
    <t>Weight Class</t>
  </si>
  <si>
    <t>Age Class</t>
  </si>
  <si>
    <t>Nation</t>
  </si>
  <si>
    <t>Paralympic Yes/No</t>
  </si>
  <si>
    <t>PW RAW</t>
  </si>
  <si>
    <t>WOMEN</t>
  </si>
  <si>
    <t>Pomerantsev</t>
  </si>
  <si>
    <t>Irina</t>
  </si>
  <si>
    <t>F</t>
  </si>
  <si>
    <t>No</t>
  </si>
  <si>
    <t>X</t>
  </si>
  <si>
    <t>Israel</t>
  </si>
  <si>
    <t>Blagojević</t>
  </si>
  <si>
    <t>Borka</t>
  </si>
  <si>
    <t>NO</t>
  </si>
  <si>
    <t>Serbia</t>
  </si>
  <si>
    <t>Rybová</t>
  </si>
  <si>
    <t>Tereza</t>
  </si>
  <si>
    <t>J</t>
  </si>
  <si>
    <t>Czech republic</t>
  </si>
  <si>
    <t>Czech</t>
  </si>
  <si>
    <t xml:space="preserve">Mlýnková </t>
  </si>
  <si>
    <t>Grebneva</t>
  </si>
  <si>
    <t>Katerina</t>
  </si>
  <si>
    <t>O</t>
  </si>
  <si>
    <t>Ukraine</t>
  </si>
  <si>
    <t>x</t>
  </si>
  <si>
    <t>Myalkovska</t>
  </si>
  <si>
    <t>M1</t>
  </si>
  <si>
    <t>Crnogorcević</t>
  </si>
  <si>
    <t>Nevenka</t>
  </si>
  <si>
    <t>24/01/1969</t>
  </si>
  <si>
    <t>Dinić</t>
  </si>
  <si>
    <t>Zorana</t>
  </si>
  <si>
    <t>Kneževic</t>
  </si>
  <si>
    <t>Ana</t>
  </si>
  <si>
    <t>20/4/1997</t>
  </si>
  <si>
    <t>Alloyarova</t>
  </si>
  <si>
    <t>Olena</t>
  </si>
  <si>
    <t>M3</t>
  </si>
  <si>
    <t>Suli</t>
  </si>
  <si>
    <t>Kitti</t>
  </si>
  <si>
    <t>Hungary</t>
  </si>
  <si>
    <t>Stojšić</t>
  </si>
  <si>
    <t>Tea</t>
  </si>
  <si>
    <t>Croatia</t>
  </si>
  <si>
    <t>Kolunova</t>
  </si>
  <si>
    <t>Violetta</t>
  </si>
  <si>
    <t>Latvia</t>
  </si>
  <si>
    <t>Jovanović</t>
  </si>
  <si>
    <t xml:space="preserve">Emilija </t>
  </si>
  <si>
    <t>22/01/1992</t>
  </si>
  <si>
    <t>Jakovljević</t>
  </si>
  <si>
    <t>Danijela</t>
  </si>
  <si>
    <t>Andrevski</t>
  </si>
  <si>
    <t>Natasa</t>
  </si>
  <si>
    <t>20/05/1978</t>
  </si>
  <si>
    <t>Gojković</t>
  </si>
  <si>
    <t xml:space="preserve">Dragana </t>
  </si>
  <si>
    <t>23/6/1970</t>
  </si>
  <si>
    <t xml:space="preserve">Silva </t>
  </si>
  <si>
    <t>Daniela</t>
  </si>
  <si>
    <t>Argentina</t>
  </si>
  <si>
    <t>Bohus</t>
  </si>
  <si>
    <t>Regina</t>
  </si>
  <si>
    <t>Stefanovic</t>
  </si>
  <si>
    <t xml:space="preserve">Aleksandra </t>
  </si>
  <si>
    <t>22/6/1999</t>
  </si>
  <si>
    <t>Zsido</t>
  </si>
  <si>
    <t>Freeborn</t>
  </si>
  <si>
    <t>Ellen</t>
  </si>
  <si>
    <t>Great Britain</t>
  </si>
  <si>
    <t>GB</t>
  </si>
  <si>
    <t>Davis</t>
  </si>
  <si>
    <t>Julie</t>
  </si>
  <si>
    <t>Bertona</t>
  </si>
  <si>
    <t>Mariel</t>
  </si>
  <si>
    <t>Maniar</t>
  </si>
  <si>
    <t>Rehana</t>
  </si>
  <si>
    <t>Ireland</t>
  </si>
  <si>
    <t>Mitrovic</t>
  </si>
  <si>
    <t>Sladjana</t>
  </si>
  <si>
    <t>RATVAJSKÁ</t>
  </si>
  <si>
    <t>Slávka</t>
  </si>
  <si>
    <t>Slovakia</t>
  </si>
  <si>
    <t>Thomas</t>
  </si>
  <si>
    <t>Lesley</t>
  </si>
  <si>
    <t>Sipos</t>
  </si>
  <si>
    <t>Csilla</t>
  </si>
  <si>
    <t>Děrglová</t>
  </si>
  <si>
    <t>Karolína</t>
  </si>
  <si>
    <t>T3</t>
  </si>
  <si>
    <t>Serfozo</t>
  </si>
  <si>
    <t>Eniko</t>
  </si>
  <si>
    <t>Vidojković</t>
  </si>
  <si>
    <t>Sonja</t>
  </si>
  <si>
    <t>31/1/1997</t>
  </si>
  <si>
    <t xml:space="preserve">Vesna </t>
  </si>
  <si>
    <t>Gaspar</t>
  </si>
  <si>
    <t>Bosna i Hercegovina</t>
  </si>
  <si>
    <t>Bosnia Herzegovina</t>
  </si>
  <si>
    <t>Lulova</t>
  </si>
  <si>
    <t>Radostina</t>
  </si>
  <si>
    <t>…………………</t>
  </si>
  <si>
    <t>Bulgaria</t>
  </si>
  <si>
    <t>Šimurina</t>
  </si>
  <si>
    <t>Anita</t>
  </si>
  <si>
    <t>17/4/1987</t>
  </si>
  <si>
    <t>MONTENEGRO</t>
  </si>
  <si>
    <t>no</t>
  </si>
  <si>
    <t>Montenegro</t>
  </si>
  <si>
    <t>Marinkovic</t>
  </si>
  <si>
    <t xml:space="preserve">Jelena </t>
  </si>
  <si>
    <t>16/8/1983</t>
  </si>
  <si>
    <t>Saxton</t>
  </si>
  <si>
    <t>Clare</t>
  </si>
  <si>
    <t>Sokolov</t>
  </si>
  <si>
    <t>Anna</t>
  </si>
  <si>
    <t>Simicic</t>
  </si>
  <si>
    <t>16/05/1978</t>
  </si>
  <si>
    <t>Milliron</t>
  </si>
  <si>
    <t>Jennifer</t>
  </si>
  <si>
    <t>Bazso</t>
  </si>
  <si>
    <t>Monika</t>
  </si>
  <si>
    <t>Schindelrne Kis</t>
  </si>
  <si>
    <t>Katalin</t>
  </si>
  <si>
    <t>ZBREHOVÁ</t>
  </si>
  <si>
    <t>Soňa</t>
  </si>
  <si>
    <t>T2</t>
  </si>
  <si>
    <t>Tasheva</t>
  </si>
  <si>
    <t>Atina</t>
  </si>
  <si>
    <t>Harsanyi</t>
  </si>
  <si>
    <t>Viktoria</t>
  </si>
  <si>
    <t>Ševo</t>
  </si>
  <si>
    <t xml:space="preserve">Nina </t>
  </si>
  <si>
    <t xml:space="preserve"> 13/9/1997</t>
  </si>
  <si>
    <t xml:space="preserve">Rulíková </t>
  </si>
  <si>
    <t>Veronika</t>
  </si>
  <si>
    <t>Jantti</t>
  </si>
  <si>
    <t>Mari</t>
  </si>
  <si>
    <t>Finland</t>
  </si>
  <si>
    <t>VAŠKOVÁ</t>
  </si>
  <si>
    <t>Jana</t>
  </si>
  <si>
    <t>Soltanova</t>
  </si>
  <si>
    <t>Maryna</t>
  </si>
  <si>
    <t>Dostálová</t>
  </si>
  <si>
    <t>Martina</t>
  </si>
  <si>
    <t>Pešić</t>
  </si>
  <si>
    <t>Suzana</t>
  </si>
  <si>
    <t>31/08/1975</t>
  </si>
  <si>
    <t>Bertoto</t>
  </si>
  <si>
    <t>Leticia</t>
  </si>
  <si>
    <t>Agüero</t>
  </si>
  <si>
    <t>Newman</t>
  </si>
  <si>
    <t>Joanne</t>
  </si>
  <si>
    <t>M4</t>
  </si>
  <si>
    <t>New Zealand</t>
  </si>
  <si>
    <t>Radonjić</t>
  </si>
  <si>
    <t>Vladana</t>
  </si>
  <si>
    <t>Markovic</t>
  </si>
  <si>
    <t>Nina</t>
  </si>
  <si>
    <t>23/8/1998</t>
  </si>
  <si>
    <t>Almira</t>
  </si>
  <si>
    <t>Lizde</t>
  </si>
  <si>
    <t>Pajulahti</t>
  </si>
  <si>
    <t>Minna</t>
  </si>
  <si>
    <t>Ortellado</t>
  </si>
  <si>
    <t>Mariela</t>
  </si>
  <si>
    <t>Toth</t>
  </si>
  <si>
    <t>Rita</t>
  </si>
  <si>
    <t>Fitzpatrick</t>
  </si>
  <si>
    <t>Colleen</t>
  </si>
  <si>
    <t>24/08/1971</t>
  </si>
  <si>
    <t>110+</t>
  </si>
  <si>
    <t>M2</t>
  </si>
  <si>
    <t>Canada</t>
  </si>
  <si>
    <t>Brodetska</t>
  </si>
  <si>
    <t>Tetiana</t>
  </si>
  <si>
    <t>67.5</t>
  </si>
  <si>
    <t>Narchemashvili</t>
  </si>
  <si>
    <t>Alisa</t>
  </si>
  <si>
    <t>MEN</t>
  </si>
  <si>
    <t>Vereb</t>
  </si>
  <si>
    <t>Istvan Laszlo</t>
  </si>
  <si>
    <t>M</t>
  </si>
  <si>
    <t>Janjanin</t>
  </si>
  <si>
    <t>Aleksandar</t>
  </si>
  <si>
    <t>BALAŽIK</t>
  </si>
  <si>
    <t>Pavel</t>
  </si>
  <si>
    <t>LEHOCKÝ</t>
  </si>
  <si>
    <t>Peter</t>
  </si>
  <si>
    <t>T1</t>
  </si>
  <si>
    <t>Elyashev</t>
  </si>
  <si>
    <t>Eliyahu</t>
  </si>
  <si>
    <t>Rylka</t>
  </si>
  <si>
    <t>Radek</t>
  </si>
  <si>
    <t>LATSCHA</t>
  </si>
  <si>
    <t>JEROME</t>
  </si>
  <si>
    <t>France</t>
  </si>
  <si>
    <t>Romanichev</t>
  </si>
  <si>
    <t>Alexandr</t>
  </si>
  <si>
    <t xml:space="preserve">Gyuricska </t>
  </si>
  <si>
    <t>Istvan Jnr</t>
  </si>
  <si>
    <t>Csiszar</t>
  </si>
  <si>
    <t>Mate</t>
  </si>
  <si>
    <t>Polák</t>
  </si>
  <si>
    <t>Jan</t>
  </si>
  <si>
    <t>Nagy</t>
  </si>
  <si>
    <t>Sandor</t>
  </si>
  <si>
    <t>BAR</t>
  </si>
  <si>
    <t>JONATHAN</t>
  </si>
  <si>
    <t>Kiss</t>
  </si>
  <si>
    <t>Attila Mark</t>
  </si>
  <si>
    <t>Ivanov</t>
  </si>
  <si>
    <t>Ivan</t>
  </si>
  <si>
    <t>Spalević</t>
  </si>
  <si>
    <t>Nemanja</t>
  </si>
  <si>
    <t>Milić</t>
  </si>
  <si>
    <t>Nikola</t>
  </si>
  <si>
    <t>16/02/1991</t>
  </si>
  <si>
    <t>Strainović</t>
  </si>
  <si>
    <t>Hristijan</t>
  </si>
  <si>
    <t>Okunev</t>
  </si>
  <si>
    <t>Alexey</t>
  </si>
  <si>
    <t>Russia</t>
  </si>
  <si>
    <t>Bobrovitz</t>
  </si>
  <si>
    <t>Gary</t>
  </si>
  <si>
    <t>18/01/1952</t>
  </si>
  <si>
    <t>M5</t>
  </si>
  <si>
    <t>Ruzin</t>
  </si>
  <si>
    <t>Ernest</t>
  </si>
  <si>
    <t>Hosszu</t>
  </si>
  <si>
    <t>Balazs</t>
  </si>
  <si>
    <t>Stanković</t>
  </si>
  <si>
    <t>21/06/2000</t>
  </si>
  <si>
    <t>MINARIK</t>
  </si>
  <si>
    <t>Dominik</t>
  </si>
  <si>
    <t>Savić</t>
  </si>
  <si>
    <t>Uroš</t>
  </si>
  <si>
    <t>26/02/1999</t>
  </si>
  <si>
    <t>Simonovic</t>
  </si>
  <si>
    <t>Stefan</t>
  </si>
  <si>
    <t>26/01/1998</t>
  </si>
  <si>
    <t>Sanel</t>
  </si>
  <si>
    <t>Čičić</t>
  </si>
  <si>
    <t>Kraev</t>
  </si>
  <si>
    <t>Parac</t>
  </si>
  <si>
    <t>Danijel</t>
  </si>
  <si>
    <t>Velichkov</t>
  </si>
  <si>
    <t>Mishel</t>
  </si>
  <si>
    <t>Anđelković</t>
  </si>
  <si>
    <t>Draško</t>
  </si>
  <si>
    <t>18/6/1990</t>
  </si>
  <si>
    <t>Tilis</t>
  </si>
  <si>
    <t>BELIN</t>
  </si>
  <si>
    <t>VIRGIN</t>
  </si>
  <si>
    <t>30/12/1974</t>
  </si>
  <si>
    <t xml:space="preserve">Mandík </t>
  </si>
  <si>
    <t>Roman</t>
  </si>
  <si>
    <t>DA COSTA</t>
  </si>
  <si>
    <t>ADRIANO</t>
  </si>
  <si>
    <t>Sejfo</t>
  </si>
  <si>
    <t>Šehović</t>
  </si>
  <si>
    <t>GABRHEL</t>
  </si>
  <si>
    <t>Jozef</t>
  </si>
  <si>
    <t>FERAUD</t>
  </si>
  <si>
    <t>GUYHLEM</t>
  </si>
  <si>
    <t>M7</t>
  </si>
  <si>
    <t>Ketola</t>
  </si>
  <si>
    <t>Esko</t>
  </si>
  <si>
    <t xml:space="preserve">Zitta </t>
  </si>
  <si>
    <t>David</t>
  </si>
  <si>
    <t>Tarik</t>
  </si>
  <si>
    <t>Šarak</t>
  </si>
  <si>
    <t>RAVINET</t>
  </si>
  <si>
    <t>AXEL</t>
  </si>
  <si>
    <t>Jankovic</t>
  </si>
  <si>
    <t>30/04/1997</t>
  </si>
  <si>
    <t xml:space="preserve">Tomáš </t>
  </si>
  <si>
    <t>Patrik</t>
  </si>
  <si>
    <t>Stojkovic</t>
  </si>
  <si>
    <t>Gajdacs</t>
  </si>
  <si>
    <t>Ferenc</t>
  </si>
  <si>
    <t>Fedorenko</t>
  </si>
  <si>
    <t>Vladyslav</t>
  </si>
  <si>
    <t>ukraine</t>
  </si>
  <si>
    <t>Mikhu</t>
  </si>
  <si>
    <t>Dmytro</t>
  </si>
  <si>
    <t>82.5</t>
  </si>
  <si>
    <t>Zsilak</t>
  </si>
  <si>
    <t>Szilveszter</t>
  </si>
  <si>
    <t>Sadagić</t>
  </si>
  <si>
    <t>Jovan</t>
  </si>
  <si>
    <t>Simic</t>
  </si>
  <si>
    <t xml:space="preserve">Stefan </t>
  </si>
  <si>
    <t>25/5/1992</t>
  </si>
  <si>
    <t>Simeonov</t>
  </si>
  <si>
    <t>Stanislav</t>
  </si>
  <si>
    <t xml:space="preserve">Dragan </t>
  </si>
  <si>
    <t>Božić</t>
  </si>
  <si>
    <t>Kelly</t>
  </si>
  <si>
    <t>Ben</t>
  </si>
  <si>
    <t>Dimitrov</t>
  </si>
  <si>
    <t xml:space="preserve">Marko </t>
  </si>
  <si>
    <t>13/7/1980</t>
  </si>
  <si>
    <t>Horvath</t>
  </si>
  <si>
    <t>Zsolt</t>
  </si>
  <si>
    <t>Knežević</t>
  </si>
  <si>
    <t>Siniša</t>
  </si>
  <si>
    <t>Kuřil</t>
  </si>
  <si>
    <t>Josef</t>
  </si>
  <si>
    <t>ZVADA</t>
  </si>
  <si>
    <t>Tibor</t>
  </si>
  <si>
    <t xml:space="preserve">Borivoje </t>
  </si>
  <si>
    <t>Healy</t>
  </si>
  <si>
    <t>Bill</t>
  </si>
  <si>
    <t>Jovanovic</t>
  </si>
  <si>
    <t xml:space="preserve">Vladan </t>
  </si>
  <si>
    <t>Witoslaw</t>
  </si>
  <si>
    <t>Dorian</t>
  </si>
  <si>
    <t>Poland</t>
  </si>
  <si>
    <t>Mezo Aron</t>
  </si>
  <si>
    <t>Benjamin</t>
  </si>
  <si>
    <t>Keković</t>
  </si>
  <si>
    <t>Mirko</t>
  </si>
  <si>
    <t>19/9/1995</t>
  </si>
  <si>
    <t>Stankovic</t>
  </si>
  <si>
    <t>Milan</t>
  </si>
  <si>
    <t>Farkas</t>
  </si>
  <si>
    <t>Zoltan</t>
  </si>
  <si>
    <t>Tumpek</t>
  </si>
  <si>
    <t>Robert</t>
  </si>
  <si>
    <t>Briedenhann</t>
  </si>
  <si>
    <t>Eckhard</t>
  </si>
  <si>
    <t>South Africa</t>
  </si>
  <si>
    <t xml:space="preserve">Canović </t>
  </si>
  <si>
    <t>Haris</t>
  </si>
  <si>
    <t>24/12/1991</t>
  </si>
  <si>
    <t>Šaranović</t>
  </si>
  <si>
    <t>Boban</t>
  </si>
  <si>
    <t>Simonović</t>
  </si>
  <si>
    <t>Andrija</t>
  </si>
  <si>
    <t>16/06/1991</t>
  </si>
  <si>
    <t>Štefanica</t>
  </si>
  <si>
    <t>Jakub</t>
  </si>
  <si>
    <t>Tomanović</t>
  </si>
  <si>
    <t>Miodrag</t>
  </si>
  <si>
    <t>Kostić</t>
  </si>
  <si>
    <t xml:space="preserve">Igor </t>
  </si>
  <si>
    <t>BAHRIA</t>
  </si>
  <si>
    <t>IMAD</t>
  </si>
  <si>
    <t>Bako</t>
  </si>
  <si>
    <t>Mihaly</t>
  </si>
  <si>
    <t>Tomilov</t>
  </si>
  <si>
    <t>Valery</t>
  </si>
  <si>
    <t>HERÁK</t>
  </si>
  <si>
    <t xml:space="preserve">Sztanke </t>
  </si>
  <si>
    <t>Jozsef</t>
  </si>
  <si>
    <t>Vasiljevski</t>
  </si>
  <si>
    <t>Sava</t>
  </si>
  <si>
    <t>22/07/1950</t>
  </si>
  <si>
    <t>Bezsenyi</t>
  </si>
  <si>
    <t>Sochanski</t>
  </si>
  <si>
    <t>JURKO</t>
  </si>
  <si>
    <t>M8</t>
  </si>
  <si>
    <t>Swiezko</t>
  </si>
  <si>
    <t>JAKUBEK</t>
  </si>
  <si>
    <t>Adam</t>
  </si>
  <si>
    <t>BUZINKAY</t>
  </si>
  <si>
    <t>Tanasković</t>
  </si>
  <si>
    <t>Bojan</t>
  </si>
  <si>
    <t>15/08/1997</t>
  </si>
  <si>
    <t>TEDESCHI</t>
  </si>
  <si>
    <t>GAUTHIER</t>
  </si>
  <si>
    <t>Vukicević</t>
  </si>
  <si>
    <t>Miloš</t>
  </si>
  <si>
    <t>Pavković</t>
  </si>
  <si>
    <t>17/5/1994</t>
  </si>
  <si>
    <t>Dmytruk</t>
  </si>
  <si>
    <t>Artem</t>
  </si>
  <si>
    <t>Hinch</t>
  </si>
  <si>
    <t>Jackson</t>
  </si>
  <si>
    <t>Venta</t>
  </si>
  <si>
    <t>ilari</t>
  </si>
  <si>
    <t>Makynen</t>
  </si>
  <si>
    <t>Teemu</t>
  </si>
  <si>
    <t>Dražen</t>
  </si>
  <si>
    <t>Mladenović</t>
  </si>
  <si>
    <t>N0</t>
  </si>
  <si>
    <t>Takacs</t>
  </si>
  <si>
    <t>Čigoja</t>
  </si>
  <si>
    <t>Szabo</t>
  </si>
  <si>
    <t>Poleshko</t>
  </si>
  <si>
    <t>Denis</t>
  </si>
  <si>
    <t>Žigmund</t>
  </si>
  <si>
    <t>Lukáš</t>
  </si>
  <si>
    <t>Momchilov</t>
  </si>
  <si>
    <t>Kamen</t>
  </si>
  <si>
    <t>Stoichev</t>
  </si>
  <si>
    <t>Slavyan</t>
  </si>
  <si>
    <t>Balogh</t>
  </si>
  <si>
    <t>Korpeinen</t>
  </si>
  <si>
    <t>Mikko</t>
  </si>
  <si>
    <t>Drewniany</t>
  </si>
  <si>
    <t>Grzegorz</t>
  </si>
  <si>
    <t>Jacek</t>
  </si>
  <si>
    <t xml:space="preserve">Sanchez </t>
  </si>
  <si>
    <t>Rodrigo</t>
  </si>
  <si>
    <t>Hampton</t>
  </si>
  <si>
    <t>Steve</t>
  </si>
  <si>
    <t>Gosin</t>
  </si>
  <si>
    <t>Vladimir</t>
  </si>
  <si>
    <t>Nosek</t>
  </si>
  <si>
    <t>Petr</t>
  </si>
  <si>
    <t>Wieslaw</t>
  </si>
  <si>
    <t>Wrobel</t>
  </si>
  <si>
    <t>Kojič</t>
  </si>
  <si>
    <t>Khrystin</t>
  </si>
  <si>
    <t>Szilagyi</t>
  </si>
  <si>
    <t>Andras</t>
  </si>
  <si>
    <t>Sirovec</t>
  </si>
  <si>
    <t>Hrvoje</t>
  </si>
  <si>
    <t>Jašćur</t>
  </si>
  <si>
    <t xml:space="preserve">Vladimir </t>
  </si>
  <si>
    <t>27/4/1987</t>
  </si>
  <si>
    <t>Streletskiy</t>
  </si>
  <si>
    <t>Hotlashov</t>
  </si>
  <si>
    <t>Chour</t>
  </si>
  <si>
    <t>Martin</t>
  </si>
  <si>
    <t>Stojan</t>
  </si>
  <si>
    <t>15/4/1982</t>
  </si>
  <si>
    <t>Lazarević</t>
  </si>
  <si>
    <t>Darko</t>
  </si>
  <si>
    <t>20/09/1976</t>
  </si>
  <si>
    <t>Antal</t>
  </si>
  <si>
    <t>Miño</t>
  </si>
  <si>
    <t>Gustavo</t>
  </si>
  <si>
    <t>ZARUBOV</t>
  </si>
  <si>
    <t>IGOR</t>
  </si>
  <si>
    <t>Vayda</t>
  </si>
  <si>
    <t>Joe</t>
  </si>
  <si>
    <t>USA</t>
  </si>
  <si>
    <t>Witkowski</t>
  </si>
  <si>
    <t>Janusz</t>
  </si>
  <si>
    <t>ŠOLC</t>
  </si>
  <si>
    <t>Jaroslav</t>
  </si>
  <si>
    <t>JURČIŠIN</t>
  </si>
  <si>
    <t>Stanisla</t>
  </si>
  <si>
    <t>Benes</t>
  </si>
  <si>
    <t>Gergo</t>
  </si>
  <si>
    <t>DUVAUCHELLE</t>
  </si>
  <si>
    <t>JORDAN</t>
  </si>
  <si>
    <t>Ostojić</t>
  </si>
  <si>
    <t>Strahinja</t>
  </si>
  <si>
    <t>19/05/1993</t>
  </si>
  <si>
    <t>Lazović</t>
  </si>
  <si>
    <t>25/9/1982</t>
  </si>
  <si>
    <t>Coulter</t>
  </si>
  <si>
    <t>Hamish</t>
  </si>
  <si>
    <t>Scherbina</t>
  </si>
  <si>
    <t>Andrey</t>
  </si>
  <si>
    <t>Bencze</t>
  </si>
  <si>
    <t>Gabor</t>
  </si>
  <si>
    <t>Pavlov</t>
  </si>
  <si>
    <t>Yevheniy</t>
  </si>
  <si>
    <t>Franyo</t>
  </si>
  <si>
    <t>TARASENKO</t>
  </si>
  <si>
    <t>ALEKSEI</t>
  </si>
  <si>
    <t>BECOURT</t>
  </si>
  <si>
    <t>JEAN YVES</t>
  </si>
  <si>
    <t>Holland</t>
  </si>
  <si>
    <t>Declan</t>
  </si>
  <si>
    <t>MASSE</t>
  </si>
  <si>
    <t>ROMUALD</t>
  </si>
  <si>
    <t>Buckner</t>
  </si>
  <si>
    <t>Anton</t>
  </si>
  <si>
    <t>Lukić</t>
  </si>
  <si>
    <t>Jović</t>
  </si>
  <si>
    <t>Petráš</t>
  </si>
  <si>
    <t>140 +</t>
  </si>
  <si>
    <t>Bester</t>
  </si>
  <si>
    <t>Darien</t>
  </si>
  <si>
    <t>140+</t>
  </si>
  <si>
    <t>Agnew</t>
  </si>
  <si>
    <t>Tim</t>
  </si>
  <si>
    <t>15/05/1987</t>
  </si>
  <si>
    <t>PARALYMPIC</t>
  </si>
  <si>
    <t>Vasic</t>
  </si>
  <si>
    <t xml:space="preserve">Marija </t>
  </si>
  <si>
    <t>19/12/1988</t>
  </si>
  <si>
    <t>YES</t>
  </si>
  <si>
    <t>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</si>
</sst>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.5"/>
      <color rgb="FF222222"/>
      <name val="Arial"/>
      <family val="2"/>
      <charset val="204"/>
    </font>
    <font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2" borderId="0" xfId="0" applyFont="1" applyFill="1" applyAlignme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/>
    <xf numFmtId="0" fontId="9" fillId="2" borderId="1" xfId="0" applyFont="1" applyFill="1" applyBorder="1" applyAlignment="1"/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sreal%20world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poland%20world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serbia%20world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hungary%20worlds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croatia%20worlds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latvia%20worlds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argentina%20worlds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reland%20worlds%20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finland%20worlds%20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russia%20world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226"/>
  <sheetViews>
    <sheetView tabSelected="1" topLeftCell="A108" workbookViewId="0">
      <selection activeCell="L58" sqref="L58"/>
    </sheetView>
  </sheetViews>
  <sheetFormatPr defaultRowHeight="15" x14ac:dyDescent="0.25"/>
  <cols>
    <col min="1" max="1" width="15.7109375" style="3" customWidth="1"/>
    <col min="2" max="2" width="15.28515625" style="3" customWidth="1"/>
    <col min="3" max="3" width="13.5703125" style="4" hidden="1" customWidth="1"/>
    <col min="4" max="4" width="6.42578125" style="4" hidden="1" customWidth="1"/>
    <col min="5" max="5" width="5.140625" style="5" customWidth="1"/>
    <col min="6" max="6" width="14.28515625" style="3" hidden="1" customWidth="1"/>
    <col min="7" max="7" width="8" style="5" customWidth="1"/>
    <col min="8" max="8" width="8.5703125" style="5" customWidth="1"/>
    <col min="9" max="9" width="9.140625" style="5" customWidth="1"/>
    <col min="10" max="10" width="20.140625" style="5" hidden="1" customWidth="1"/>
    <col min="11" max="11" width="11.5703125" style="5" hidden="1" customWidth="1"/>
    <col min="12" max="12" width="6.7109375" style="6" customWidth="1"/>
    <col min="13" max="13" width="2.85546875" style="7" hidden="1" customWidth="1"/>
    <col min="14" max="14" width="17.7109375" style="7" customWidth="1"/>
    <col min="15" max="41" width="9.140625" style="1"/>
    <col min="42" max="256" width="9.140625" style="2"/>
    <col min="257" max="257" width="15.7109375" style="2" customWidth="1"/>
    <col min="258" max="258" width="15.28515625" style="2" customWidth="1"/>
    <col min="259" max="260" width="0" style="2" hidden="1" customWidth="1"/>
    <col min="261" max="261" width="5.140625" style="2" customWidth="1"/>
    <col min="262" max="262" width="0" style="2" hidden="1" customWidth="1"/>
    <col min="263" max="263" width="8" style="2" customWidth="1"/>
    <col min="264" max="264" width="8.5703125" style="2" customWidth="1"/>
    <col min="265" max="265" width="9.140625" style="2" customWidth="1"/>
    <col min="266" max="267" width="0" style="2" hidden="1" customWidth="1"/>
    <col min="268" max="268" width="6.7109375" style="2" customWidth="1"/>
    <col min="269" max="269" width="0" style="2" hidden="1" customWidth="1"/>
    <col min="270" max="270" width="17.7109375" style="2" customWidth="1"/>
    <col min="271" max="512" width="9.140625" style="2"/>
    <col min="513" max="513" width="15.7109375" style="2" customWidth="1"/>
    <col min="514" max="514" width="15.28515625" style="2" customWidth="1"/>
    <col min="515" max="516" width="0" style="2" hidden="1" customWidth="1"/>
    <col min="517" max="517" width="5.140625" style="2" customWidth="1"/>
    <col min="518" max="518" width="0" style="2" hidden="1" customWidth="1"/>
    <col min="519" max="519" width="8" style="2" customWidth="1"/>
    <col min="520" max="520" width="8.5703125" style="2" customWidth="1"/>
    <col min="521" max="521" width="9.140625" style="2" customWidth="1"/>
    <col min="522" max="523" width="0" style="2" hidden="1" customWidth="1"/>
    <col min="524" max="524" width="6.7109375" style="2" customWidth="1"/>
    <col min="525" max="525" width="0" style="2" hidden="1" customWidth="1"/>
    <col min="526" max="526" width="17.7109375" style="2" customWidth="1"/>
    <col min="527" max="768" width="9.140625" style="2"/>
    <col min="769" max="769" width="15.7109375" style="2" customWidth="1"/>
    <col min="770" max="770" width="15.28515625" style="2" customWidth="1"/>
    <col min="771" max="772" width="0" style="2" hidden="1" customWidth="1"/>
    <col min="773" max="773" width="5.140625" style="2" customWidth="1"/>
    <col min="774" max="774" width="0" style="2" hidden="1" customWidth="1"/>
    <col min="775" max="775" width="8" style="2" customWidth="1"/>
    <col min="776" max="776" width="8.5703125" style="2" customWidth="1"/>
    <col min="777" max="777" width="9.140625" style="2" customWidth="1"/>
    <col min="778" max="779" width="0" style="2" hidden="1" customWidth="1"/>
    <col min="780" max="780" width="6.7109375" style="2" customWidth="1"/>
    <col min="781" max="781" width="0" style="2" hidden="1" customWidth="1"/>
    <col min="782" max="782" width="17.7109375" style="2" customWidth="1"/>
    <col min="783" max="1024" width="9.140625" style="2"/>
    <col min="1025" max="1025" width="15.7109375" style="2" customWidth="1"/>
    <col min="1026" max="1026" width="15.28515625" style="2" customWidth="1"/>
    <col min="1027" max="1028" width="0" style="2" hidden="1" customWidth="1"/>
    <col min="1029" max="1029" width="5.140625" style="2" customWidth="1"/>
    <col min="1030" max="1030" width="0" style="2" hidden="1" customWidth="1"/>
    <col min="1031" max="1031" width="8" style="2" customWidth="1"/>
    <col min="1032" max="1032" width="8.5703125" style="2" customWidth="1"/>
    <col min="1033" max="1033" width="9.140625" style="2" customWidth="1"/>
    <col min="1034" max="1035" width="0" style="2" hidden="1" customWidth="1"/>
    <col min="1036" max="1036" width="6.7109375" style="2" customWidth="1"/>
    <col min="1037" max="1037" width="0" style="2" hidden="1" customWidth="1"/>
    <col min="1038" max="1038" width="17.7109375" style="2" customWidth="1"/>
    <col min="1039" max="1280" width="9.140625" style="2"/>
    <col min="1281" max="1281" width="15.7109375" style="2" customWidth="1"/>
    <col min="1282" max="1282" width="15.28515625" style="2" customWidth="1"/>
    <col min="1283" max="1284" width="0" style="2" hidden="1" customWidth="1"/>
    <col min="1285" max="1285" width="5.140625" style="2" customWidth="1"/>
    <col min="1286" max="1286" width="0" style="2" hidden="1" customWidth="1"/>
    <col min="1287" max="1287" width="8" style="2" customWidth="1"/>
    <col min="1288" max="1288" width="8.5703125" style="2" customWidth="1"/>
    <col min="1289" max="1289" width="9.140625" style="2" customWidth="1"/>
    <col min="1290" max="1291" width="0" style="2" hidden="1" customWidth="1"/>
    <col min="1292" max="1292" width="6.7109375" style="2" customWidth="1"/>
    <col min="1293" max="1293" width="0" style="2" hidden="1" customWidth="1"/>
    <col min="1294" max="1294" width="17.7109375" style="2" customWidth="1"/>
    <col min="1295" max="1536" width="9.140625" style="2"/>
    <col min="1537" max="1537" width="15.7109375" style="2" customWidth="1"/>
    <col min="1538" max="1538" width="15.28515625" style="2" customWidth="1"/>
    <col min="1539" max="1540" width="0" style="2" hidden="1" customWidth="1"/>
    <col min="1541" max="1541" width="5.140625" style="2" customWidth="1"/>
    <col min="1542" max="1542" width="0" style="2" hidden="1" customWidth="1"/>
    <col min="1543" max="1543" width="8" style="2" customWidth="1"/>
    <col min="1544" max="1544" width="8.5703125" style="2" customWidth="1"/>
    <col min="1545" max="1545" width="9.140625" style="2" customWidth="1"/>
    <col min="1546" max="1547" width="0" style="2" hidden="1" customWidth="1"/>
    <col min="1548" max="1548" width="6.7109375" style="2" customWidth="1"/>
    <col min="1549" max="1549" width="0" style="2" hidden="1" customWidth="1"/>
    <col min="1550" max="1550" width="17.7109375" style="2" customWidth="1"/>
    <col min="1551" max="1792" width="9.140625" style="2"/>
    <col min="1793" max="1793" width="15.7109375" style="2" customWidth="1"/>
    <col min="1794" max="1794" width="15.28515625" style="2" customWidth="1"/>
    <col min="1795" max="1796" width="0" style="2" hidden="1" customWidth="1"/>
    <col min="1797" max="1797" width="5.140625" style="2" customWidth="1"/>
    <col min="1798" max="1798" width="0" style="2" hidden="1" customWidth="1"/>
    <col min="1799" max="1799" width="8" style="2" customWidth="1"/>
    <col min="1800" max="1800" width="8.5703125" style="2" customWidth="1"/>
    <col min="1801" max="1801" width="9.140625" style="2" customWidth="1"/>
    <col min="1802" max="1803" width="0" style="2" hidden="1" customWidth="1"/>
    <col min="1804" max="1804" width="6.7109375" style="2" customWidth="1"/>
    <col min="1805" max="1805" width="0" style="2" hidden="1" customWidth="1"/>
    <col min="1806" max="1806" width="17.7109375" style="2" customWidth="1"/>
    <col min="1807" max="2048" width="9.140625" style="2"/>
    <col min="2049" max="2049" width="15.7109375" style="2" customWidth="1"/>
    <col min="2050" max="2050" width="15.28515625" style="2" customWidth="1"/>
    <col min="2051" max="2052" width="0" style="2" hidden="1" customWidth="1"/>
    <col min="2053" max="2053" width="5.140625" style="2" customWidth="1"/>
    <col min="2054" max="2054" width="0" style="2" hidden="1" customWidth="1"/>
    <col min="2055" max="2055" width="8" style="2" customWidth="1"/>
    <col min="2056" max="2056" width="8.5703125" style="2" customWidth="1"/>
    <col min="2057" max="2057" width="9.140625" style="2" customWidth="1"/>
    <col min="2058" max="2059" width="0" style="2" hidden="1" customWidth="1"/>
    <col min="2060" max="2060" width="6.7109375" style="2" customWidth="1"/>
    <col min="2061" max="2061" width="0" style="2" hidden="1" customWidth="1"/>
    <col min="2062" max="2062" width="17.7109375" style="2" customWidth="1"/>
    <col min="2063" max="2304" width="9.140625" style="2"/>
    <col min="2305" max="2305" width="15.7109375" style="2" customWidth="1"/>
    <col min="2306" max="2306" width="15.28515625" style="2" customWidth="1"/>
    <col min="2307" max="2308" width="0" style="2" hidden="1" customWidth="1"/>
    <col min="2309" max="2309" width="5.140625" style="2" customWidth="1"/>
    <col min="2310" max="2310" width="0" style="2" hidden="1" customWidth="1"/>
    <col min="2311" max="2311" width="8" style="2" customWidth="1"/>
    <col min="2312" max="2312" width="8.5703125" style="2" customWidth="1"/>
    <col min="2313" max="2313" width="9.140625" style="2" customWidth="1"/>
    <col min="2314" max="2315" width="0" style="2" hidden="1" customWidth="1"/>
    <col min="2316" max="2316" width="6.7109375" style="2" customWidth="1"/>
    <col min="2317" max="2317" width="0" style="2" hidden="1" customWidth="1"/>
    <col min="2318" max="2318" width="17.7109375" style="2" customWidth="1"/>
    <col min="2319" max="2560" width="9.140625" style="2"/>
    <col min="2561" max="2561" width="15.7109375" style="2" customWidth="1"/>
    <col min="2562" max="2562" width="15.28515625" style="2" customWidth="1"/>
    <col min="2563" max="2564" width="0" style="2" hidden="1" customWidth="1"/>
    <col min="2565" max="2565" width="5.140625" style="2" customWidth="1"/>
    <col min="2566" max="2566" width="0" style="2" hidden="1" customWidth="1"/>
    <col min="2567" max="2567" width="8" style="2" customWidth="1"/>
    <col min="2568" max="2568" width="8.5703125" style="2" customWidth="1"/>
    <col min="2569" max="2569" width="9.140625" style="2" customWidth="1"/>
    <col min="2570" max="2571" width="0" style="2" hidden="1" customWidth="1"/>
    <col min="2572" max="2572" width="6.7109375" style="2" customWidth="1"/>
    <col min="2573" max="2573" width="0" style="2" hidden="1" customWidth="1"/>
    <col min="2574" max="2574" width="17.7109375" style="2" customWidth="1"/>
    <col min="2575" max="2816" width="9.140625" style="2"/>
    <col min="2817" max="2817" width="15.7109375" style="2" customWidth="1"/>
    <col min="2818" max="2818" width="15.28515625" style="2" customWidth="1"/>
    <col min="2819" max="2820" width="0" style="2" hidden="1" customWidth="1"/>
    <col min="2821" max="2821" width="5.140625" style="2" customWidth="1"/>
    <col min="2822" max="2822" width="0" style="2" hidden="1" customWidth="1"/>
    <col min="2823" max="2823" width="8" style="2" customWidth="1"/>
    <col min="2824" max="2824" width="8.5703125" style="2" customWidth="1"/>
    <col min="2825" max="2825" width="9.140625" style="2" customWidth="1"/>
    <col min="2826" max="2827" width="0" style="2" hidden="1" customWidth="1"/>
    <col min="2828" max="2828" width="6.7109375" style="2" customWidth="1"/>
    <col min="2829" max="2829" width="0" style="2" hidden="1" customWidth="1"/>
    <col min="2830" max="2830" width="17.7109375" style="2" customWidth="1"/>
    <col min="2831" max="3072" width="9.140625" style="2"/>
    <col min="3073" max="3073" width="15.7109375" style="2" customWidth="1"/>
    <col min="3074" max="3074" width="15.28515625" style="2" customWidth="1"/>
    <col min="3075" max="3076" width="0" style="2" hidden="1" customWidth="1"/>
    <col min="3077" max="3077" width="5.140625" style="2" customWidth="1"/>
    <col min="3078" max="3078" width="0" style="2" hidden="1" customWidth="1"/>
    <col min="3079" max="3079" width="8" style="2" customWidth="1"/>
    <col min="3080" max="3080" width="8.5703125" style="2" customWidth="1"/>
    <col min="3081" max="3081" width="9.140625" style="2" customWidth="1"/>
    <col min="3082" max="3083" width="0" style="2" hidden="1" customWidth="1"/>
    <col min="3084" max="3084" width="6.7109375" style="2" customWidth="1"/>
    <col min="3085" max="3085" width="0" style="2" hidden="1" customWidth="1"/>
    <col min="3086" max="3086" width="17.7109375" style="2" customWidth="1"/>
    <col min="3087" max="3328" width="9.140625" style="2"/>
    <col min="3329" max="3329" width="15.7109375" style="2" customWidth="1"/>
    <col min="3330" max="3330" width="15.28515625" style="2" customWidth="1"/>
    <col min="3331" max="3332" width="0" style="2" hidden="1" customWidth="1"/>
    <col min="3333" max="3333" width="5.140625" style="2" customWidth="1"/>
    <col min="3334" max="3334" width="0" style="2" hidden="1" customWidth="1"/>
    <col min="3335" max="3335" width="8" style="2" customWidth="1"/>
    <col min="3336" max="3336" width="8.5703125" style="2" customWidth="1"/>
    <col min="3337" max="3337" width="9.140625" style="2" customWidth="1"/>
    <col min="3338" max="3339" width="0" style="2" hidden="1" customWidth="1"/>
    <col min="3340" max="3340" width="6.7109375" style="2" customWidth="1"/>
    <col min="3341" max="3341" width="0" style="2" hidden="1" customWidth="1"/>
    <col min="3342" max="3342" width="17.7109375" style="2" customWidth="1"/>
    <col min="3343" max="3584" width="9.140625" style="2"/>
    <col min="3585" max="3585" width="15.7109375" style="2" customWidth="1"/>
    <col min="3586" max="3586" width="15.28515625" style="2" customWidth="1"/>
    <col min="3587" max="3588" width="0" style="2" hidden="1" customWidth="1"/>
    <col min="3589" max="3589" width="5.140625" style="2" customWidth="1"/>
    <col min="3590" max="3590" width="0" style="2" hidden="1" customWidth="1"/>
    <col min="3591" max="3591" width="8" style="2" customWidth="1"/>
    <col min="3592" max="3592" width="8.5703125" style="2" customWidth="1"/>
    <col min="3593" max="3593" width="9.140625" style="2" customWidth="1"/>
    <col min="3594" max="3595" width="0" style="2" hidden="1" customWidth="1"/>
    <col min="3596" max="3596" width="6.7109375" style="2" customWidth="1"/>
    <col min="3597" max="3597" width="0" style="2" hidden="1" customWidth="1"/>
    <col min="3598" max="3598" width="17.7109375" style="2" customWidth="1"/>
    <col min="3599" max="3840" width="9.140625" style="2"/>
    <col min="3841" max="3841" width="15.7109375" style="2" customWidth="1"/>
    <col min="3842" max="3842" width="15.28515625" style="2" customWidth="1"/>
    <col min="3843" max="3844" width="0" style="2" hidden="1" customWidth="1"/>
    <col min="3845" max="3845" width="5.140625" style="2" customWidth="1"/>
    <col min="3846" max="3846" width="0" style="2" hidden="1" customWidth="1"/>
    <col min="3847" max="3847" width="8" style="2" customWidth="1"/>
    <col min="3848" max="3848" width="8.5703125" style="2" customWidth="1"/>
    <col min="3849" max="3849" width="9.140625" style="2" customWidth="1"/>
    <col min="3850" max="3851" width="0" style="2" hidden="1" customWidth="1"/>
    <col min="3852" max="3852" width="6.7109375" style="2" customWidth="1"/>
    <col min="3853" max="3853" width="0" style="2" hidden="1" customWidth="1"/>
    <col min="3854" max="3854" width="17.7109375" style="2" customWidth="1"/>
    <col min="3855" max="4096" width="9.140625" style="2"/>
    <col min="4097" max="4097" width="15.7109375" style="2" customWidth="1"/>
    <col min="4098" max="4098" width="15.28515625" style="2" customWidth="1"/>
    <col min="4099" max="4100" width="0" style="2" hidden="1" customWidth="1"/>
    <col min="4101" max="4101" width="5.140625" style="2" customWidth="1"/>
    <col min="4102" max="4102" width="0" style="2" hidden="1" customWidth="1"/>
    <col min="4103" max="4103" width="8" style="2" customWidth="1"/>
    <col min="4104" max="4104" width="8.5703125" style="2" customWidth="1"/>
    <col min="4105" max="4105" width="9.140625" style="2" customWidth="1"/>
    <col min="4106" max="4107" width="0" style="2" hidden="1" customWidth="1"/>
    <col min="4108" max="4108" width="6.7109375" style="2" customWidth="1"/>
    <col min="4109" max="4109" width="0" style="2" hidden="1" customWidth="1"/>
    <col min="4110" max="4110" width="17.7109375" style="2" customWidth="1"/>
    <col min="4111" max="4352" width="9.140625" style="2"/>
    <col min="4353" max="4353" width="15.7109375" style="2" customWidth="1"/>
    <col min="4354" max="4354" width="15.28515625" style="2" customWidth="1"/>
    <col min="4355" max="4356" width="0" style="2" hidden="1" customWidth="1"/>
    <col min="4357" max="4357" width="5.140625" style="2" customWidth="1"/>
    <col min="4358" max="4358" width="0" style="2" hidden="1" customWidth="1"/>
    <col min="4359" max="4359" width="8" style="2" customWidth="1"/>
    <col min="4360" max="4360" width="8.5703125" style="2" customWidth="1"/>
    <col min="4361" max="4361" width="9.140625" style="2" customWidth="1"/>
    <col min="4362" max="4363" width="0" style="2" hidden="1" customWidth="1"/>
    <col min="4364" max="4364" width="6.7109375" style="2" customWidth="1"/>
    <col min="4365" max="4365" width="0" style="2" hidden="1" customWidth="1"/>
    <col min="4366" max="4366" width="17.7109375" style="2" customWidth="1"/>
    <col min="4367" max="4608" width="9.140625" style="2"/>
    <col min="4609" max="4609" width="15.7109375" style="2" customWidth="1"/>
    <col min="4610" max="4610" width="15.28515625" style="2" customWidth="1"/>
    <col min="4611" max="4612" width="0" style="2" hidden="1" customWidth="1"/>
    <col min="4613" max="4613" width="5.140625" style="2" customWidth="1"/>
    <col min="4614" max="4614" width="0" style="2" hidden="1" customWidth="1"/>
    <col min="4615" max="4615" width="8" style="2" customWidth="1"/>
    <col min="4616" max="4616" width="8.5703125" style="2" customWidth="1"/>
    <col min="4617" max="4617" width="9.140625" style="2" customWidth="1"/>
    <col min="4618" max="4619" width="0" style="2" hidden="1" customWidth="1"/>
    <col min="4620" max="4620" width="6.7109375" style="2" customWidth="1"/>
    <col min="4621" max="4621" width="0" style="2" hidden="1" customWidth="1"/>
    <col min="4622" max="4622" width="17.7109375" style="2" customWidth="1"/>
    <col min="4623" max="4864" width="9.140625" style="2"/>
    <col min="4865" max="4865" width="15.7109375" style="2" customWidth="1"/>
    <col min="4866" max="4866" width="15.28515625" style="2" customWidth="1"/>
    <col min="4867" max="4868" width="0" style="2" hidden="1" customWidth="1"/>
    <col min="4869" max="4869" width="5.140625" style="2" customWidth="1"/>
    <col min="4870" max="4870" width="0" style="2" hidden="1" customWidth="1"/>
    <col min="4871" max="4871" width="8" style="2" customWidth="1"/>
    <col min="4872" max="4872" width="8.5703125" style="2" customWidth="1"/>
    <col min="4873" max="4873" width="9.140625" style="2" customWidth="1"/>
    <col min="4874" max="4875" width="0" style="2" hidden="1" customWidth="1"/>
    <col min="4876" max="4876" width="6.7109375" style="2" customWidth="1"/>
    <col min="4877" max="4877" width="0" style="2" hidden="1" customWidth="1"/>
    <col min="4878" max="4878" width="17.7109375" style="2" customWidth="1"/>
    <col min="4879" max="5120" width="9.140625" style="2"/>
    <col min="5121" max="5121" width="15.7109375" style="2" customWidth="1"/>
    <col min="5122" max="5122" width="15.28515625" style="2" customWidth="1"/>
    <col min="5123" max="5124" width="0" style="2" hidden="1" customWidth="1"/>
    <col min="5125" max="5125" width="5.140625" style="2" customWidth="1"/>
    <col min="5126" max="5126" width="0" style="2" hidden="1" customWidth="1"/>
    <col min="5127" max="5127" width="8" style="2" customWidth="1"/>
    <col min="5128" max="5128" width="8.5703125" style="2" customWidth="1"/>
    <col min="5129" max="5129" width="9.140625" style="2" customWidth="1"/>
    <col min="5130" max="5131" width="0" style="2" hidden="1" customWidth="1"/>
    <col min="5132" max="5132" width="6.7109375" style="2" customWidth="1"/>
    <col min="5133" max="5133" width="0" style="2" hidden="1" customWidth="1"/>
    <col min="5134" max="5134" width="17.7109375" style="2" customWidth="1"/>
    <col min="5135" max="5376" width="9.140625" style="2"/>
    <col min="5377" max="5377" width="15.7109375" style="2" customWidth="1"/>
    <col min="5378" max="5378" width="15.28515625" style="2" customWidth="1"/>
    <col min="5379" max="5380" width="0" style="2" hidden="1" customWidth="1"/>
    <col min="5381" max="5381" width="5.140625" style="2" customWidth="1"/>
    <col min="5382" max="5382" width="0" style="2" hidden="1" customWidth="1"/>
    <col min="5383" max="5383" width="8" style="2" customWidth="1"/>
    <col min="5384" max="5384" width="8.5703125" style="2" customWidth="1"/>
    <col min="5385" max="5385" width="9.140625" style="2" customWidth="1"/>
    <col min="5386" max="5387" width="0" style="2" hidden="1" customWidth="1"/>
    <col min="5388" max="5388" width="6.7109375" style="2" customWidth="1"/>
    <col min="5389" max="5389" width="0" style="2" hidden="1" customWidth="1"/>
    <col min="5390" max="5390" width="17.7109375" style="2" customWidth="1"/>
    <col min="5391" max="5632" width="9.140625" style="2"/>
    <col min="5633" max="5633" width="15.7109375" style="2" customWidth="1"/>
    <col min="5634" max="5634" width="15.28515625" style="2" customWidth="1"/>
    <col min="5635" max="5636" width="0" style="2" hidden="1" customWidth="1"/>
    <col min="5637" max="5637" width="5.140625" style="2" customWidth="1"/>
    <col min="5638" max="5638" width="0" style="2" hidden="1" customWidth="1"/>
    <col min="5639" max="5639" width="8" style="2" customWidth="1"/>
    <col min="5640" max="5640" width="8.5703125" style="2" customWidth="1"/>
    <col min="5641" max="5641" width="9.140625" style="2" customWidth="1"/>
    <col min="5642" max="5643" width="0" style="2" hidden="1" customWidth="1"/>
    <col min="5644" max="5644" width="6.7109375" style="2" customWidth="1"/>
    <col min="5645" max="5645" width="0" style="2" hidden="1" customWidth="1"/>
    <col min="5646" max="5646" width="17.7109375" style="2" customWidth="1"/>
    <col min="5647" max="5888" width="9.140625" style="2"/>
    <col min="5889" max="5889" width="15.7109375" style="2" customWidth="1"/>
    <col min="5890" max="5890" width="15.28515625" style="2" customWidth="1"/>
    <col min="5891" max="5892" width="0" style="2" hidden="1" customWidth="1"/>
    <col min="5893" max="5893" width="5.140625" style="2" customWidth="1"/>
    <col min="5894" max="5894" width="0" style="2" hidden="1" customWidth="1"/>
    <col min="5895" max="5895" width="8" style="2" customWidth="1"/>
    <col min="5896" max="5896" width="8.5703125" style="2" customWidth="1"/>
    <col min="5897" max="5897" width="9.140625" style="2" customWidth="1"/>
    <col min="5898" max="5899" width="0" style="2" hidden="1" customWidth="1"/>
    <col min="5900" max="5900" width="6.7109375" style="2" customWidth="1"/>
    <col min="5901" max="5901" width="0" style="2" hidden="1" customWidth="1"/>
    <col min="5902" max="5902" width="17.7109375" style="2" customWidth="1"/>
    <col min="5903" max="6144" width="9.140625" style="2"/>
    <col min="6145" max="6145" width="15.7109375" style="2" customWidth="1"/>
    <col min="6146" max="6146" width="15.28515625" style="2" customWidth="1"/>
    <col min="6147" max="6148" width="0" style="2" hidden="1" customWidth="1"/>
    <col min="6149" max="6149" width="5.140625" style="2" customWidth="1"/>
    <col min="6150" max="6150" width="0" style="2" hidden="1" customWidth="1"/>
    <col min="6151" max="6151" width="8" style="2" customWidth="1"/>
    <col min="6152" max="6152" width="8.5703125" style="2" customWidth="1"/>
    <col min="6153" max="6153" width="9.140625" style="2" customWidth="1"/>
    <col min="6154" max="6155" width="0" style="2" hidden="1" customWidth="1"/>
    <col min="6156" max="6156" width="6.7109375" style="2" customWidth="1"/>
    <col min="6157" max="6157" width="0" style="2" hidden="1" customWidth="1"/>
    <col min="6158" max="6158" width="17.7109375" style="2" customWidth="1"/>
    <col min="6159" max="6400" width="9.140625" style="2"/>
    <col min="6401" max="6401" width="15.7109375" style="2" customWidth="1"/>
    <col min="6402" max="6402" width="15.28515625" style="2" customWidth="1"/>
    <col min="6403" max="6404" width="0" style="2" hidden="1" customWidth="1"/>
    <col min="6405" max="6405" width="5.140625" style="2" customWidth="1"/>
    <col min="6406" max="6406" width="0" style="2" hidden="1" customWidth="1"/>
    <col min="6407" max="6407" width="8" style="2" customWidth="1"/>
    <col min="6408" max="6408" width="8.5703125" style="2" customWidth="1"/>
    <col min="6409" max="6409" width="9.140625" style="2" customWidth="1"/>
    <col min="6410" max="6411" width="0" style="2" hidden="1" customWidth="1"/>
    <col min="6412" max="6412" width="6.7109375" style="2" customWidth="1"/>
    <col min="6413" max="6413" width="0" style="2" hidden="1" customWidth="1"/>
    <col min="6414" max="6414" width="17.7109375" style="2" customWidth="1"/>
    <col min="6415" max="6656" width="9.140625" style="2"/>
    <col min="6657" max="6657" width="15.7109375" style="2" customWidth="1"/>
    <col min="6658" max="6658" width="15.28515625" style="2" customWidth="1"/>
    <col min="6659" max="6660" width="0" style="2" hidden="1" customWidth="1"/>
    <col min="6661" max="6661" width="5.140625" style="2" customWidth="1"/>
    <col min="6662" max="6662" width="0" style="2" hidden="1" customWidth="1"/>
    <col min="6663" max="6663" width="8" style="2" customWidth="1"/>
    <col min="6664" max="6664" width="8.5703125" style="2" customWidth="1"/>
    <col min="6665" max="6665" width="9.140625" style="2" customWidth="1"/>
    <col min="6666" max="6667" width="0" style="2" hidden="1" customWidth="1"/>
    <col min="6668" max="6668" width="6.7109375" style="2" customWidth="1"/>
    <col min="6669" max="6669" width="0" style="2" hidden="1" customWidth="1"/>
    <col min="6670" max="6670" width="17.7109375" style="2" customWidth="1"/>
    <col min="6671" max="6912" width="9.140625" style="2"/>
    <col min="6913" max="6913" width="15.7109375" style="2" customWidth="1"/>
    <col min="6914" max="6914" width="15.28515625" style="2" customWidth="1"/>
    <col min="6915" max="6916" width="0" style="2" hidden="1" customWidth="1"/>
    <col min="6917" max="6917" width="5.140625" style="2" customWidth="1"/>
    <col min="6918" max="6918" width="0" style="2" hidden="1" customWidth="1"/>
    <col min="6919" max="6919" width="8" style="2" customWidth="1"/>
    <col min="6920" max="6920" width="8.5703125" style="2" customWidth="1"/>
    <col min="6921" max="6921" width="9.140625" style="2" customWidth="1"/>
    <col min="6922" max="6923" width="0" style="2" hidden="1" customWidth="1"/>
    <col min="6924" max="6924" width="6.7109375" style="2" customWidth="1"/>
    <col min="6925" max="6925" width="0" style="2" hidden="1" customWidth="1"/>
    <col min="6926" max="6926" width="17.7109375" style="2" customWidth="1"/>
    <col min="6927" max="7168" width="9.140625" style="2"/>
    <col min="7169" max="7169" width="15.7109375" style="2" customWidth="1"/>
    <col min="7170" max="7170" width="15.28515625" style="2" customWidth="1"/>
    <col min="7171" max="7172" width="0" style="2" hidden="1" customWidth="1"/>
    <col min="7173" max="7173" width="5.140625" style="2" customWidth="1"/>
    <col min="7174" max="7174" width="0" style="2" hidden="1" customWidth="1"/>
    <col min="7175" max="7175" width="8" style="2" customWidth="1"/>
    <col min="7176" max="7176" width="8.5703125" style="2" customWidth="1"/>
    <col min="7177" max="7177" width="9.140625" style="2" customWidth="1"/>
    <col min="7178" max="7179" width="0" style="2" hidden="1" customWidth="1"/>
    <col min="7180" max="7180" width="6.7109375" style="2" customWidth="1"/>
    <col min="7181" max="7181" width="0" style="2" hidden="1" customWidth="1"/>
    <col min="7182" max="7182" width="17.7109375" style="2" customWidth="1"/>
    <col min="7183" max="7424" width="9.140625" style="2"/>
    <col min="7425" max="7425" width="15.7109375" style="2" customWidth="1"/>
    <col min="7426" max="7426" width="15.28515625" style="2" customWidth="1"/>
    <col min="7427" max="7428" width="0" style="2" hidden="1" customWidth="1"/>
    <col min="7429" max="7429" width="5.140625" style="2" customWidth="1"/>
    <col min="7430" max="7430" width="0" style="2" hidden="1" customWidth="1"/>
    <col min="7431" max="7431" width="8" style="2" customWidth="1"/>
    <col min="7432" max="7432" width="8.5703125" style="2" customWidth="1"/>
    <col min="7433" max="7433" width="9.140625" style="2" customWidth="1"/>
    <col min="7434" max="7435" width="0" style="2" hidden="1" customWidth="1"/>
    <col min="7436" max="7436" width="6.7109375" style="2" customWidth="1"/>
    <col min="7437" max="7437" width="0" style="2" hidden="1" customWidth="1"/>
    <col min="7438" max="7438" width="17.7109375" style="2" customWidth="1"/>
    <col min="7439" max="7680" width="9.140625" style="2"/>
    <col min="7681" max="7681" width="15.7109375" style="2" customWidth="1"/>
    <col min="7682" max="7682" width="15.28515625" style="2" customWidth="1"/>
    <col min="7683" max="7684" width="0" style="2" hidden="1" customWidth="1"/>
    <col min="7685" max="7685" width="5.140625" style="2" customWidth="1"/>
    <col min="7686" max="7686" width="0" style="2" hidden="1" customWidth="1"/>
    <col min="7687" max="7687" width="8" style="2" customWidth="1"/>
    <col min="7688" max="7688" width="8.5703125" style="2" customWidth="1"/>
    <col min="7689" max="7689" width="9.140625" style="2" customWidth="1"/>
    <col min="7690" max="7691" width="0" style="2" hidden="1" customWidth="1"/>
    <col min="7692" max="7692" width="6.7109375" style="2" customWidth="1"/>
    <col min="7693" max="7693" width="0" style="2" hidden="1" customWidth="1"/>
    <col min="7694" max="7694" width="17.7109375" style="2" customWidth="1"/>
    <col min="7695" max="7936" width="9.140625" style="2"/>
    <col min="7937" max="7937" width="15.7109375" style="2" customWidth="1"/>
    <col min="7938" max="7938" width="15.28515625" style="2" customWidth="1"/>
    <col min="7939" max="7940" width="0" style="2" hidden="1" customWidth="1"/>
    <col min="7941" max="7941" width="5.140625" style="2" customWidth="1"/>
    <col min="7942" max="7942" width="0" style="2" hidden="1" customWidth="1"/>
    <col min="7943" max="7943" width="8" style="2" customWidth="1"/>
    <col min="7944" max="7944" width="8.5703125" style="2" customWidth="1"/>
    <col min="7945" max="7945" width="9.140625" style="2" customWidth="1"/>
    <col min="7946" max="7947" width="0" style="2" hidden="1" customWidth="1"/>
    <col min="7948" max="7948" width="6.7109375" style="2" customWidth="1"/>
    <col min="7949" max="7949" width="0" style="2" hidden="1" customWidth="1"/>
    <col min="7950" max="7950" width="17.7109375" style="2" customWidth="1"/>
    <col min="7951" max="8192" width="9.140625" style="2"/>
    <col min="8193" max="8193" width="15.7109375" style="2" customWidth="1"/>
    <col min="8194" max="8194" width="15.28515625" style="2" customWidth="1"/>
    <col min="8195" max="8196" width="0" style="2" hidden="1" customWidth="1"/>
    <col min="8197" max="8197" width="5.140625" style="2" customWidth="1"/>
    <col min="8198" max="8198" width="0" style="2" hidden="1" customWidth="1"/>
    <col min="8199" max="8199" width="8" style="2" customWidth="1"/>
    <col min="8200" max="8200" width="8.5703125" style="2" customWidth="1"/>
    <col min="8201" max="8201" width="9.140625" style="2" customWidth="1"/>
    <col min="8202" max="8203" width="0" style="2" hidden="1" customWidth="1"/>
    <col min="8204" max="8204" width="6.7109375" style="2" customWidth="1"/>
    <col min="8205" max="8205" width="0" style="2" hidden="1" customWidth="1"/>
    <col min="8206" max="8206" width="17.7109375" style="2" customWidth="1"/>
    <col min="8207" max="8448" width="9.140625" style="2"/>
    <col min="8449" max="8449" width="15.7109375" style="2" customWidth="1"/>
    <col min="8450" max="8450" width="15.28515625" style="2" customWidth="1"/>
    <col min="8451" max="8452" width="0" style="2" hidden="1" customWidth="1"/>
    <col min="8453" max="8453" width="5.140625" style="2" customWidth="1"/>
    <col min="8454" max="8454" width="0" style="2" hidden="1" customWidth="1"/>
    <col min="8455" max="8455" width="8" style="2" customWidth="1"/>
    <col min="8456" max="8456" width="8.5703125" style="2" customWidth="1"/>
    <col min="8457" max="8457" width="9.140625" style="2" customWidth="1"/>
    <col min="8458" max="8459" width="0" style="2" hidden="1" customWidth="1"/>
    <col min="8460" max="8460" width="6.7109375" style="2" customWidth="1"/>
    <col min="8461" max="8461" width="0" style="2" hidden="1" customWidth="1"/>
    <col min="8462" max="8462" width="17.7109375" style="2" customWidth="1"/>
    <col min="8463" max="8704" width="9.140625" style="2"/>
    <col min="8705" max="8705" width="15.7109375" style="2" customWidth="1"/>
    <col min="8706" max="8706" width="15.28515625" style="2" customWidth="1"/>
    <col min="8707" max="8708" width="0" style="2" hidden="1" customWidth="1"/>
    <col min="8709" max="8709" width="5.140625" style="2" customWidth="1"/>
    <col min="8710" max="8710" width="0" style="2" hidden="1" customWidth="1"/>
    <col min="8711" max="8711" width="8" style="2" customWidth="1"/>
    <col min="8712" max="8712" width="8.5703125" style="2" customWidth="1"/>
    <col min="8713" max="8713" width="9.140625" style="2" customWidth="1"/>
    <col min="8714" max="8715" width="0" style="2" hidden="1" customWidth="1"/>
    <col min="8716" max="8716" width="6.7109375" style="2" customWidth="1"/>
    <col min="8717" max="8717" width="0" style="2" hidden="1" customWidth="1"/>
    <col min="8718" max="8718" width="17.7109375" style="2" customWidth="1"/>
    <col min="8719" max="8960" width="9.140625" style="2"/>
    <col min="8961" max="8961" width="15.7109375" style="2" customWidth="1"/>
    <col min="8962" max="8962" width="15.28515625" style="2" customWidth="1"/>
    <col min="8963" max="8964" width="0" style="2" hidden="1" customWidth="1"/>
    <col min="8965" max="8965" width="5.140625" style="2" customWidth="1"/>
    <col min="8966" max="8966" width="0" style="2" hidden="1" customWidth="1"/>
    <col min="8967" max="8967" width="8" style="2" customWidth="1"/>
    <col min="8968" max="8968" width="8.5703125" style="2" customWidth="1"/>
    <col min="8969" max="8969" width="9.140625" style="2" customWidth="1"/>
    <col min="8970" max="8971" width="0" style="2" hidden="1" customWidth="1"/>
    <col min="8972" max="8972" width="6.7109375" style="2" customWidth="1"/>
    <col min="8973" max="8973" width="0" style="2" hidden="1" customWidth="1"/>
    <col min="8974" max="8974" width="17.7109375" style="2" customWidth="1"/>
    <col min="8975" max="9216" width="9.140625" style="2"/>
    <col min="9217" max="9217" width="15.7109375" style="2" customWidth="1"/>
    <col min="9218" max="9218" width="15.28515625" style="2" customWidth="1"/>
    <col min="9219" max="9220" width="0" style="2" hidden="1" customWidth="1"/>
    <col min="9221" max="9221" width="5.140625" style="2" customWidth="1"/>
    <col min="9222" max="9222" width="0" style="2" hidden="1" customWidth="1"/>
    <col min="9223" max="9223" width="8" style="2" customWidth="1"/>
    <col min="9224" max="9224" width="8.5703125" style="2" customWidth="1"/>
    <col min="9225" max="9225" width="9.140625" style="2" customWidth="1"/>
    <col min="9226" max="9227" width="0" style="2" hidden="1" customWidth="1"/>
    <col min="9228" max="9228" width="6.7109375" style="2" customWidth="1"/>
    <col min="9229" max="9229" width="0" style="2" hidden="1" customWidth="1"/>
    <col min="9230" max="9230" width="17.7109375" style="2" customWidth="1"/>
    <col min="9231" max="9472" width="9.140625" style="2"/>
    <col min="9473" max="9473" width="15.7109375" style="2" customWidth="1"/>
    <col min="9474" max="9474" width="15.28515625" style="2" customWidth="1"/>
    <col min="9475" max="9476" width="0" style="2" hidden="1" customWidth="1"/>
    <col min="9477" max="9477" width="5.140625" style="2" customWidth="1"/>
    <col min="9478" max="9478" width="0" style="2" hidden="1" customWidth="1"/>
    <col min="9479" max="9479" width="8" style="2" customWidth="1"/>
    <col min="9480" max="9480" width="8.5703125" style="2" customWidth="1"/>
    <col min="9481" max="9481" width="9.140625" style="2" customWidth="1"/>
    <col min="9482" max="9483" width="0" style="2" hidden="1" customWidth="1"/>
    <col min="9484" max="9484" width="6.7109375" style="2" customWidth="1"/>
    <col min="9485" max="9485" width="0" style="2" hidden="1" customWidth="1"/>
    <col min="9486" max="9486" width="17.7109375" style="2" customWidth="1"/>
    <col min="9487" max="9728" width="9.140625" style="2"/>
    <col min="9729" max="9729" width="15.7109375" style="2" customWidth="1"/>
    <col min="9730" max="9730" width="15.28515625" style="2" customWidth="1"/>
    <col min="9731" max="9732" width="0" style="2" hidden="1" customWidth="1"/>
    <col min="9733" max="9733" width="5.140625" style="2" customWidth="1"/>
    <col min="9734" max="9734" width="0" style="2" hidden="1" customWidth="1"/>
    <col min="9735" max="9735" width="8" style="2" customWidth="1"/>
    <col min="9736" max="9736" width="8.5703125" style="2" customWidth="1"/>
    <col min="9737" max="9737" width="9.140625" style="2" customWidth="1"/>
    <col min="9738" max="9739" width="0" style="2" hidden="1" customWidth="1"/>
    <col min="9740" max="9740" width="6.7109375" style="2" customWidth="1"/>
    <col min="9741" max="9741" width="0" style="2" hidden="1" customWidth="1"/>
    <col min="9742" max="9742" width="17.7109375" style="2" customWidth="1"/>
    <col min="9743" max="9984" width="9.140625" style="2"/>
    <col min="9985" max="9985" width="15.7109375" style="2" customWidth="1"/>
    <col min="9986" max="9986" width="15.28515625" style="2" customWidth="1"/>
    <col min="9987" max="9988" width="0" style="2" hidden="1" customWidth="1"/>
    <col min="9989" max="9989" width="5.140625" style="2" customWidth="1"/>
    <col min="9990" max="9990" width="0" style="2" hidden="1" customWidth="1"/>
    <col min="9991" max="9991" width="8" style="2" customWidth="1"/>
    <col min="9992" max="9992" width="8.5703125" style="2" customWidth="1"/>
    <col min="9993" max="9993" width="9.140625" style="2" customWidth="1"/>
    <col min="9994" max="9995" width="0" style="2" hidden="1" customWidth="1"/>
    <col min="9996" max="9996" width="6.7109375" style="2" customWidth="1"/>
    <col min="9997" max="9997" width="0" style="2" hidden="1" customWidth="1"/>
    <col min="9998" max="9998" width="17.7109375" style="2" customWidth="1"/>
    <col min="9999" max="10240" width="9.140625" style="2"/>
    <col min="10241" max="10241" width="15.7109375" style="2" customWidth="1"/>
    <col min="10242" max="10242" width="15.28515625" style="2" customWidth="1"/>
    <col min="10243" max="10244" width="0" style="2" hidden="1" customWidth="1"/>
    <col min="10245" max="10245" width="5.140625" style="2" customWidth="1"/>
    <col min="10246" max="10246" width="0" style="2" hidden="1" customWidth="1"/>
    <col min="10247" max="10247" width="8" style="2" customWidth="1"/>
    <col min="10248" max="10248" width="8.5703125" style="2" customWidth="1"/>
    <col min="10249" max="10249" width="9.140625" style="2" customWidth="1"/>
    <col min="10250" max="10251" width="0" style="2" hidden="1" customWidth="1"/>
    <col min="10252" max="10252" width="6.7109375" style="2" customWidth="1"/>
    <col min="10253" max="10253" width="0" style="2" hidden="1" customWidth="1"/>
    <col min="10254" max="10254" width="17.7109375" style="2" customWidth="1"/>
    <col min="10255" max="10496" width="9.140625" style="2"/>
    <col min="10497" max="10497" width="15.7109375" style="2" customWidth="1"/>
    <col min="10498" max="10498" width="15.28515625" style="2" customWidth="1"/>
    <col min="10499" max="10500" width="0" style="2" hidden="1" customWidth="1"/>
    <col min="10501" max="10501" width="5.140625" style="2" customWidth="1"/>
    <col min="10502" max="10502" width="0" style="2" hidden="1" customWidth="1"/>
    <col min="10503" max="10503" width="8" style="2" customWidth="1"/>
    <col min="10504" max="10504" width="8.5703125" style="2" customWidth="1"/>
    <col min="10505" max="10505" width="9.140625" style="2" customWidth="1"/>
    <col min="10506" max="10507" width="0" style="2" hidden="1" customWidth="1"/>
    <col min="10508" max="10508" width="6.7109375" style="2" customWidth="1"/>
    <col min="10509" max="10509" width="0" style="2" hidden="1" customWidth="1"/>
    <col min="10510" max="10510" width="17.7109375" style="2" customWidth="1"/>
    <col min="10511" max="10752" width="9.140625" style="2"/>
    <col min="10753" max="10753" width="15.7109375" style="2" customWidth="1"/>
    <col min="10754" max="10754" width="15.28515625" style="2" customWidth="1"/>
    <col min="10755" max="10756" width="0" style="2" hidden="1" customWidth="1"/>
    <col min="10757" max="10757" width="5.140625" style="2" customWidth="1"/>
    <col min="10758" max="10758" width="0" style="2" hidden="1" customWidth="1"/>
    <col min="10759" max="10759" width="8" style="2" customWidth="1"/>
    <col min="10760" max="10760" width="8.5703125" style="2" customWidth="1"/>
    <col min="10761" max="10761" width="9.140625" style="2" customWidth="1"/>
    <col min="10762" max="10763" width="0" style="2" hidden="1" customWidth="1"/>
    <col min="10764" max="10764" width="6.7109375" style="2" customWidth="1"/>
    <col min="10765" max="10765" width="0" style="2" hidden="1" customWidth="1"/>
    <col min="10766" max="10766" width="17.7109375" style="2" customWidth="1"/>
    <col min="10767" max="11008" width="9.140625" style="2"/>
    <col min="11009" max="11009" width="15.7109375" style="2" customWidth="1"/>
    <col min="11010" max="11010" width="15.28515625" style="2" customWidth="1"/>
    <col min="11011" max="11012" width="0" style="2" hidden="1" customWidth="1"/>
    <col min="11013" max="11013" width="5.140625" style="2" customWidth="1"/>
    <col min="11014" max="11014" width="0" style="2" hidden="1" customWidth="1"/>
    <col min="11015" max="11015" width="8" style="2" customWidth="1"/>
    <col min="11016" max="11016" width="8.5703125" style="2" customWidth="1"/>
    <col min="11017" max="11017" width="9.140625" style="2" customWidth="1"/>
    <col min="11018" max="11019" width="0" style="2" hidden="1" customWidth="1"/>
    <col min="11020" max="11020" width="6.7109375" style="2" customWidth="1"/>
    <col min="11021" max="11021" width="0" style="2" hidden="1" customWidth="1"/>
    <col min="11022" max="11022" width="17.7109375" style="2" customWidth="1"/>
    <col min="11023" max="11264" width="9.140625" style="2"/>
    <col min="11265" max="11265" width="15.7109375" style="2" customWidth="1"/>
    <col min="11266" max="11266" width="15.28515625" style="2" customWidth="1"/>
    <col min="11267" max="11268" width="0" style="2" hidden="1" customWidth="1"/>
    <col min="11269" max="11269" width="5.140625" style="2" customWidth="1"/>
    <col min="11270" max="11270" width="0" style="2" hidden="1" customWidth="1"/>
    <col min="11271" max="11271" width="8" style="2" customWidth="1"/>
    <col min="11272" max="11272" width="8.5703125" style="2" customWidth="1"/>
    <col min="11273" max="11273" width="9.140625" style="2" customWidth="1"/>
    <col min="11274" max="11275" width="0" style="2" hidden="1" customWidth="1"/>
    <col min="11276" max="11276" width="6.7109375" style="2" customWidth="1"/>
    <col min="11277" max="11277" width="0" style="2" hidden="1" customWidth="1"/>
    <col min="11278" max="11278" width="17.7109375" style="2" customWidth="1"/>
    <col min="11279" max="11520" width="9.140625" style="2"/>
    <col min="11521" max="11521" width="15.7109375" style="2" customWidth="1"/>
    <col min="11522" max="11522" width="15.28515625" style="2" customWidth="1"/>
    <col min="11523" max="11524" width="0" style="2" hidden="1" customWidth="1"/>
    <col min="11525" max="11525" width="5.140625" style="2" customWidth="1"/>
    <col min="11526" max="11526" width="0" style="2" hidden="1" customWidth="1"/>
    <col min="11527" max="11527" width="8" style="2" customWidth="1"/>
    <col min="11528" max="11528" width="8.5703125" style="2" customWidth="1"/>
    <col min="11529" max="11529" width="9.140625" style="2" customWidth="1"/>
    <col min="11530" max="11531" width="0" style="2" hidden="1" customWidth="1"/>
    <col min="11532" max="11532" width="6.7109375" style="2" customWidth="1"/>
    <col min="11533" max="11533" width="0" style="2" hidden="1" customWidth="1"/>
    <col min="11534" max="11534" width="17.7109375" style="2" customWidth="1"/>
    <col min="11535" max="11776" width="9.140625" style="2"/>
    <col min="11777" max="11777" width="15.7109375" style="2" customWidth="1"/>
    <col min="11778" max="11778" width="15.28515625" style="2" customWidth="1"/>
    <col min="11779" max="11780" width="0" style="2" hidden="1" customWidth="1"/>
    <col min="11781" max="11781" width="5.140625" style="2" customWidth="1"/>
    <col min="11782" max="11782" width="0" style="2" hidden="1" customWidth="1"/>
    <col min="11783" max="11783" width="8" style="2" customWidth="1"/>
    <col min="11784" max="11784" width="8.5703125" style="2" customWidth="1"/>
    <col min="11785" max="11785" width="9.140625" style="2" customWidth="1"/>
    <col min="11786" max="11787" width="0" style="2" hidden="1" customWidth="1"/>
    <col min="11788" max="11788" width="6.7109375" style="2" customWidth="1"/>
    <col min="11789" max="11789" width="0" style="2" hidden="1" customWidth="1"/>
    <col min="11790" max="11790" width="17.7109375" style="2" customWidth="1"/>
    <col min="11791" max="12032" width="9.140625" style="2"/>
    <col min="12033" max="12033" width="15.7109375" style="2" customWidth="1"/>
    <col min="12034" max="12034" width="15.28515625" style="2" customWidth="1"/>
    <col min="12035" max="12036" width="0" style="2" hidden="1" customWidth="1"/>
    <col min="12037" max="12037" width="5.140625" style="2" customWidth="1"/>
    <col min="12038" max="12038" width="0" style="2" hidden="1" customWidth="1"/>
    <col min="12039" max="12039" width="8" style="2" customWidth="1"/>
    <col min="12040" max="12040" width="8.5703125" style="2" customWidth="1"/>
    <col min="12041" max="12041" width="9.140625" style="2" customWidth="1"/>
    <col min="12042" max="12043" width="0" style="2" hidden="1" customWidth="1"/>
    <col min="12044" max="12044" width="6.7109375" style="2" customWidth="1"/>
    <col min="12045" max="12045" width="0" style="2" hidden="1" customWidth="1"/>
    <col min="12046" max="12046" width="17.7109375" style="2" customWidth="1"/>
    <col min="12047" max="12288" width="9.140625" style="2"/>
    <col min="12289" max="12289" width="15.7109375" style="2" customWidth="1"/>
    <col min="12290" max="12290" width="15.28515625" style="2" customWidth="1"/>
    <col min="12291" max="12292" width="0" style="2" hidden="1" customWidth="1"/>
    <col min="12293" max="12293" width="5.140625" style="2" customWidth="1"/>
    <col min="12294" max="12294" width="0" style="2" hidden="1" customWidth="1"/>
    <col min="12295" max="12295" width="8" style="2" customWidth="1"/>
    <col min="12296" max="12296" width="8.5703125" style="2" customWidth="1"/>
    <col min="12297" max="12297" width="9.140625" style="2" customWidth="1"/>
    <col min="12298" max="12299" width="0" style="2" hidden="1" customWidth="1"/>
    <col min="12300" max="12300" width="6.7109375" style="2" customWidth="1"/>
    <col min="12301" max="12301" width="0" style="2" hidden="1" customWidth="1"/>
    <col min="12302" max="12302" width="17.7109375" style="2" customWidth="1"/>
    <col min="12303" max="12544" width="9.140625" style="2"/>
    <col min="12545" max="12545" width="15.7109375" style="2" customWidth="1"/>
    <col min="12546" max="12546" width="15.28515625" style="2" customWidth="1"/>
    <col min="12547" max="12548" width="0" style="2" hidden="1" customWidth="1"/>
    <col min="12549" max="12549" width="5.140625" style="2" customWidth="1"/>
    <col min="12550" max="12550" width="0" style="2" hidden="1" customWidth="1"/>
    <col min="12551" max="12551" width="8" style="2" customWidth="1"/>
    <col min="12552" max="12552" width="8.5703125" style="2" customWidth="1"/>
    <col min="12553" max="12553" width="9.140625" style="2" customWidth="1"/>
    <col min="12554" max="12555" width="0" style="2" hidden="1" customWidth="1"/>
    <col min="12556" max="12556" width="6.7109375" style="2" customWidth="1"/>
    <col min="12557" max="12557" width="0" style="2" hidden="1" customWidth="1"/>
    <col min="12558" max="12558" width="17.7109375" style="2" customWidth="1"/>
    <col min="12559" max="12800" width="9.140625" style="2"/>
    <col min="12801" max="12801" width="15.7109375" style="2" customWidth="1"/>
    <col min="12802" max="12802" width="15.28515625" style="2" customWidth="1"/>
    <col min="12803" max="12804" width="0" style="2" hidden="1" customWidth="1"/>
    <col min="12805" max="12805" width="5.140625" style="2" customWidth="1"/>
    <col min="12806" max="12806" width="0" style="2" hidden="1" customWidth="1"/>
    <col min="12807" max="12807" width="8" style="2" customWidth="1"/>
    <col min="12808" max="12808" width="8.5703125" style="2" customWidth="1"/>
    <col min="12809" max="12809" width="9.140625" style="2" customWidth="1"/>
    <col min="12810" max="12811" width="0" style="2" hidden="1" customWidth="1"/>
    <col min="12812" max="12812" width="6.7109375" style="2" customWidth="1"/>
    <col min="12813" max="12813" width="0" style="2" hidden="1" customWidth="1"/>
    <col min="12814" max="12814" width="17.7109375" style="2" customWidth="1"/>
    <col min="12815" max="13056" width="9.140625" style="2"/>
    <col min="13057" max="13057" width="15.7109375" style="2" customWidth="1"/>
    <col min="13058" max="13058" width="15.28515625" style="2" customWidth="1"/>
    <col min="13059" max="13060" width="0" style="2" hidden="1" customWidth="1"/>
    <col min="13061" max="13061" width="5.140625" style="2" customWidth="1"/>
    <col min="13062" max="13062" width="0" style="2" hidden="1" customWidth="1"/>
    <col min="13063" max="13063" width="8" style="2" customWidth="1"/>
    <col min="13064" max="13064" width="8.5703125" style="2" customWidth="1"/>
    <col min="13065" max="13065" width="9.140625" style="2" customWidth="1"/>
    <col min="13066" max="13067" width="0" style="2" hidden="1" customWidth="1"/>
    <col min="13068" max="13068" width="6.7109375" style="2" customWidth="1"/>
    <col min="13069" max="13069" width="0" style="2" hidden="1" customWidth="1"/>
    <col min="13070" max="13070" width="17.7109375" style="2" customWidth="1"/>
    <col min="13071" max="13312" width="9.140625" style="2"/>
    <col min="13313" max="13313" width="15.7109375" style="2" customWidth="1"/>
    <col min="13314" max="13314" width="15.28515625" style="2" customWidth="1"/>
    <col min="13315" max="13316" width="0" style="2" hidden="1" customWidth="1"/>
    <col min="13317" max="13317" width="5.140625" style="2" customWidth="1"/>
    <col min="13318" max="13318" width="0" style="2" hidden="1" customWidth="1"/>
    <col min="13319" max="13319" width="8" style="2" customWidth="1"/>
    <col min="13320" max="13320" width="8.5703125" style="2" customWidth="1"/>
    <col min="13321" max="13321" width="9.140625" style="2" customWidth="1"/>
    <col min="13322" max="13323" width="0" style="2" hidden="1" customWidth="1"/>
    <col min="13324" max="13324" width="6.7109375" style="2" customWidth="1"/>
    <col min="13325" max="13325" width="0" style="2" hidden="1" customWidth="1"/>
    <col min="13326" max="13326" width="17.7109375" style="2" customWidth="1"/>
    <col min="13327" max="13568" width="9.140625" style="2"/>
    <col min="13569" max="13569" width="15.7109375" style="2" customWidth="1"/>
    <col min="13570" max="13570" width="15.28515625" style="2" customWidth="1"/>
    <col min="13571" max="13572" width="0" style="2" hidden="1" customWidth="1"/>
    <col min="13573" max="13573" width="5.140625" style="2" customWidth="1"/>
    <col min="13574" max="13574" width="0" style="2" hidden="1" customWidth="1"/>
    <col min="13575" max="13575" width="8" style="2" customWidth="1"/>
    <col min="13576" max="13576" width="8.5703125" style="2" customWidth="1"/>
    <col min="13577" max="13577" width="9.140625" style="2" customWidth="1"/>
    <col min="13578" max="13579" width="0" style="2" hidden="1" customWidth="1"/>
    <col min="13580" max="13580" width="6.7109375" style="2" customWidth="1"/>
    <col min="13581" max="13581" width="0" style="2" hidden="1" customWidth="1"/>
    <col min="13582" max="13582" width="17.7109375" style="2" customWidth="1"/>
    <col min="13583" max="13824" width="9.140625" style="2"/>
    <col min="13825" max="13825" width="15.7109375" style="2" customWidth="1"/>
    <col min="13826" max="13826" width="15.28515625" style="2" customWidth="1"/>
    <col min="13827" max="13828" width="0" style="2" hidden="1" customWidth="1"/>
    <col min="13829" max="13829" width="5.140625" style="2" customWidth="1"/>
    <col min="13830" max="13830" width="0" style="2" hidden="1" customWidth="1"/>
    <col min="13831" max="13831" width="8" style="2" customWidth="1"/>
    <col min="13832" max="13832" width="8.5703125" style="2" customWidth="1"/>
    <col min="13833" max="13833" width="9.140625" style="2" customWidth="1"/>
    <col min="13834" max="13835" width="0" style="2" hidden="1" customWidth="1"/>
    <col min="13836" max="13836" width="6.7109375" style="2" customWidth="1"/>
    <col min="13837" max="13837" width="0" style="2" hidden="1" customWidth="1"/>
    <col min="13838" max="13838" width="17.7109375" style="2" customWidth="1"/>
    <col min="13839" max="14080" width="9.140625" style="2"/>
    <col min="14081" max="14081" width="15.7109375" style="2" customWidth="1"/>
    <col min="14082" max="14082" width="15.28515625" style="2" customWidth="1"/>
    <col min="14083" max="14084" width="0" style="2" hidden="1" customWidth="1"/>
    <col min="14085" max="14085" width="5.140625" style="2" customWidth="1"/>
    <col min="14086" max="14086" width="0" style="2" hidden="1" customWidth="1"/>
    <col min="14087" max="14087" width="8" style="2" customWidth="1"/>
    <col min="14088" max="14088" width="8.5703125" style="2" customWidth="1"/>
    <col min="14089" max="14089" width="9.140625" style="2" customWidth="1"/>
    <col min="14090" max="14091" width="0" style="2" hidden="1" customWidth="1"/>
    <col min="14092" max="14092" width="6.7109375" style="2" customWidth="1"/>
    <col min="14093" max="14093" width="0" style="2" hidden="1" customWidth="1"/>
    <col min="14094" max="14094" width="17.7109375" style="2" customWidth="1"/>
    <col min="14095" max="14336" width="9.140625" style="2"/>
    <col min="14337" max="14337" width="15.7109375" style="2" customWidth="1"/>
    <col min="14338" max="14338" width="15.28515625" style="2" customWidth="1"/>
    <col min="14339" max="14340" width="0" style="2" hidden="1" customWidth="1"/>
    <col min="14341" max="14341" width="5.140625" style="2" customWidth="1"/>
    <col min="14342" max="14342" width="0" style="2" hidden="1" customWidth="1"/>
    <col min="14343" max="14343" width="8" style="2" customWidth="1"/>
    <col min="14344" max="14344" width="8.5703125" style="2" customWidth="1"/>
    <col min="14345" max="14345" width="9.140625" style="2" customWidth="1"/>
    <col min="14346" max="14347" width="0" style="2" hidden="1" customWidth="1"/>
    <col min="14348" max="14348" width="6.7109375" style="2" customWidth="1"/>
    <col min="14349" max="14349" width="0" style="2" hidden="1" customWidth="1"/>
    <col min="14350" max="14350" width="17.7109375" style="2" customWidth="1"/>
    <col min="14351" max="14592" width="9.140625" style="2"/>
    <col min="14593" max="14593" width="15.7109375" style="2" customWidth="1"/>
    <col min="14594" max="14594" width="15.28515625" style="2" customWidth="1"/>
    <col min="14595" max="14596" width="0" style="2" hidden="1" customWidth="1"/>
    <col min="14597" max="14597" width="5.140625" style="2" customWidth="1"/>
    <col min="14598" max="14598" width="0" style="2" hidden="1" customWidth="1"/>
    <col min="14599" max="14599" width="8" style="2" customWidth="1"/>
    <col min="14600" max="14600" width="8.5703125" style="2" customWidth="1"/>
    <col min="14601" max="14601" width="9.140625" style="2" customWidth="1"/>
    <col min="14602" max="14603" width="0" style="2" hidden="1" customWidth="1"/>
    <col min="14604" max="14604" width="6.7109375" style="2" customWidth="1"/>
    <col min="14605" max="14605" width="0" style="2" hidden="1" customWidth="1"/>
    <col min="14606" max="14606" width="17.7109375" style="2" customWidth="1"/>
    <col min="14607" max="14848" width="9.140625" style="2"/>
    <col min="14849" max="14849" width="15.7109375" style="2" customWidth="1"/>
    <col min="14850" max="14850" width="15.28515625" style="2" customWidth="1"/>
    <col min="14851" max="14852" width="0" style="2" hidden="1" customWidth="1"/>
    <col min="14853" max="14853" width="5.140625" style="2" customWidth="1"/>
    <col min="14854" max="14854" width="0" style="2" hidden="1" customWidth="1"/>
    <col min="14855" max="14855" width="8" style="2" customWidth="1"/>
    <col min="14856" max="14856" width="8.5703125" style="2" customWidth="1"/>
    <col min="14857" max="14857" width="9.140625" style="2" customWidth="1"/>
    <col min="14858" max="14859" width="0" style="2" hidden="1" customWidth="1"/>
    <col min="14860" max="14860" width="6.7109375" style="2" customWidth="1"/>
    <col min="14861" max="14861" width="0" style="2" hidden="1" customWidth="1"/>
    <col min="14862" max="14862" width="17.7109375" style="2" customWidth="1"/>
    <col min="14863" max="15104" width="9.140625" style="2"/>
    <col min="15105" max="15105" width="15.7109375" style="2" customWidth="1"/>
    <col min="15106" max="15106" width="15.28515625" style="2" customWidth="1"/>
    <col min="15107" max="15108" width="0" style="2" hidden="1" customWidth="1"/>
    <col min="15109" max="15109" width="5.140625" style="2" customWidth="1"/>
    <col min="15110" max="15110" width="0" style="2" hidden="1" customWidth="1"/>
    <col min="15111" max="15111" width="8" style="2" customWidth="1"/>
    <col min="15112" max="15112" width="8.5703125" style="2" customWidth="1"/>
    <col min="15113" max="15113" width="9.140625" style="2" customWidth="1"/>
    <col min="15114" max="15115" width="0" style="2" hidden="1" customWidth="1"/>
    <col min="15116" max="15116" width="6.7109375" style="2" customWidth="1"/>
    <col min="15117" max="15117" width="0" style="2" hidden="1" customWidth="1"/>
    <col min="15118" max="15118" width="17.7109375" style="2" customWidth="1"/>
    <col min="15119" max="15360" width="9.140625" style="2"/>
    <col min="15361" max="15361" width="15.7109375" style="2" customWidth="1"/>
    <col min="15362" max="15362" width="15.28515625" style="2" customWidth="1"/>
    <col min="15363" max="15364" width="0" style="2" hidden="1" customWidth="1"/>
    <col min="15365" max="15365" width="5.140625" style="2" customWidth="1"/>
    <col min="15366" max="15366" width="0" style="2" hidden="1" customWidth="1"/>
    <col min="15367" max="15367" width="8" style="2" customWidth="1"/>
    <col min="15368" max="15368" width="8.5703125" style="2" customWidth="1"/>
    <col min="15369" max="15369" width="9.140625" style="2" customWidth="1"/>
    <col min="15370" max="15371" width="0" style="2" hidden="1" customWidth="1"/>
    <col min="15372" max="15372" width="6.7109375" style="2" customWidth="1"/>
    <col min="15373" max="15373" width="0" style="2" hidden="1" customWidth="1"/>
    <col min="15374" max="15374" width="17.7109375" style="2" customWidth="1"/>
    <col min="15375" max="15616" width="9.140625" style="2"/>
    <col min="15617" max="15617" width="15.7109375" style="2" customWidth="1"/>
    <col min="15618" max="15618" width="15.28515625" style="2" customWidth="1"/>
    <col min="15619" max="15620" width="0" style="2" hidden="1" customWidth="1"/>
    <col min="15621" max="15621" width="5.140625" style="2" customWidth="1"/>
    <col min="15622" max="15622" width="0" style="2" hidden="1" customWidth="1"/>
    <col min="15623" max="15623" width="8" style="2" customWidth="1"/>
    <col min="15624" max="15624" width="8.5703125" style="2" customWidth="1"/>
    <col min="15625" max="15625" width="9.140625" style="2" customWidth="1"/>
    <col min="15626" max="15627" width="0" style="2" hidden="1" customWidth="1"/>
    <col min="15628" max="15628" width="6.7109375" style="2" customWidth="1"/>
    <col min="15629" max="15629" width="0" style="2" hidden="1" customWidth="1"/>
    <col min="15630" max="15630" width="17.7109375" style="2" customWidth="1"/>
    <col min="15631" max="15872" width="9.140625" style="2"/>
    <col min="15873" max="15873" width="15.7109375" style="2" customWidth="1"/>
    <col min="15874" max="15874" width="15.28515625" style="2" customWidth="1"/>
    <col min="15875" max="15876" width="0" style="2" hidden="1" customWidth="1"/>
    <col min="15877" max="15877" width="5.140625" style="2" customWidth="1"/>
    <col min="15878" max="15878" width="0" style="2" hidden="1" customWidth="1"/>
    <col min="15879" max="15879" width="8" style="2" customWidth="1"/>
    <col min="15880" max="15880" width="8.5703125" style="2" customWidth="1"/>
    <col min="15881" max="15881" width="9.140625" style="2" customWidth="1"/>
    <col min="15882" max="15883" width="0" style="2" hidden="1" customWidth="1"/>
    <col min="15884" max="15884" width="6.7109375" style="2" customWidth="1"/>
    <col min="15885" max="15885" width="0" style="2" hidden="1" customWidth="1"/>
    <col min="15886" max="15886" width="17.7109375" style="2" customWidth="1"/>
    <col min="15887" max="16128" width="9.140625" style="2"/>
    <col min="16129" max="16129" width="15.7109375" style="2" customWidth="1"/>
    <col min="16130" max="16130" width="15.28515625" style="2" customWidth="1"/>
    <col min="16131" max="16132" width="0" style="2" hidden="1" customWidth="1"/>
    <col min="16133" max="16133" width="5.140625" style="2" customWidth="1"/>
    <col min="16134" max="16134" width="0" style="2" hidden="1" customWidth="1"/>
    <col min="16135" max="16135" width="8" style="2" customWidth="1"/>
    <col min="16136" max="16136" width="8.5703125" style="2" customWidth="1"/>
    <col min="16137" max="16137" width="9.140625" style="2" customWidth="1"/>
    <col min="16138" max="16139" width="0" style="2" hidden="1" customWidth="1"/>
    <col min="16140" max="16140" width="6.7109375" style="2" customWidth="1"/>
    <col min="16141" max="16141" width="0" style="2" hidden="1" customWidth="1"/>
    <col min="16142" max="16142" width="17.7109375" style="2" customWidth="1"/>
    <col min="16143" max="16384" width="9.140625" style="2"/>
  </cols>
  <sheetData>
    <row r="1" spans="1:145" ht="24.75" customHeight="1" x14ac:dyDescent="0.4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3" spans="1:145" s="12" customFormat="1" ht="32.2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10">
        <v>42631</v>
      </c>
      <c r="N3" s="8" t="s">
        <v>10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145" s="12" customFormat="1" ht="13.5" customHeight="1" x14ac:dyDescent="0.25">
      <c r="A4" s="13"/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5"/>
      <c r="N4" s="13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145" s="12" customFormat="1" ht="32.25" customHeight="1" x14ac:dyDescent="0.25">
      <c r="A5" s="16" t="s">
        <v>13</v>
      </c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5"/>
      <c r="N5" s="13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145" s="23" customFormat="1" ht="16.5" customHeight="1" x14ac:dyDescent="0.25">
      <c r="A6" s="17" t="s">
        <v>14</v>
      </c>
      <c r="B6" s="17" t="s">
        <v>15</v>
      </c>
      <c r="C6" s="18"/>
      <c r="D6" s="18"/>
      <c r="E6" s="19" t="s">
        <v>16</v>
      </c>
      <c r="F6" s="20">
        <v>25727</v>
      </c>
      <c r="G6" s="18">
        <f>IF(F6&gt;0,DATEDIF(F6,$M$3,"Y"),"?")</f>
        <v>46</v>
      </c>
      <c r="H6" s="18">
        <v>44</v>
      </c>
      <c r="I6" s="18" t="str">
        <f>IF(G6&gt;1,VLOOKUP(G6,[1]katvek!$A$2:$B$86,2,TRUE),"?")</f>
        <v>M2</v>
      </c>
      <c r="J6" s="18" t="e">
        <f xml:space="preserve"> +#REF!</f>
        <v>#REF!</v>
      </c>
      <c r="K6" s="19" t="s">
        <v>17</v>
      </c>
      <c r="L6" s="21" t="s">
        <v>18</v>
      </c>
      <c r="M6" s="18"/>
      <c r="N6" s="18" t="s">
        <v>19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</row>
    <row r="7" spans="1:145" s="23" customFormat="1" ht="16.5" customHeight="1" x14ac:dyDescent="0.25">
      <c r="A7" s="17" t="s">
        <v>20</v>
      </c>
      <c r="B7" s="17" t="s">
        <v>21</v>
      </c>
      <c r="C7" s="18"/>
      <c r="D7" s="18"/>
      <c r="E7" s="19" t="s">
        <v>16</v>
      </c>
      <c r="F7" s="20">
        <v>36902</v>
      </c>
      <c r="G7" s="18">
        <f>IF(F7&gt;0,DATEDIF(F7,$M$3,"Y"),"?")</f>
        <v>15</v>
      </c>
      <c r="H7" s="18">
        <v>48</v>
      </c>
      <c r="I7" s="18" t="str">
        <f>IF(G7&gt;1,VLOOKUP(G7,[2]katvek!$A$2:$B$86,2,TRUE),"?")</f>
        <v>T1</v>
      </c>
      <c r="J7" s="18" t="e">
        <f xml:space="preserve"> +#REF!</f>
        <v>#REF!</v>
      </c>
      <c r="K7" s="18" t="s">
        <v>22</v>
      </c>
      <c r="L7" s="21" t="s">
        <v>18</v>
      </c>
      <c r="M7" s="24"/>
      <c r="N7" s="18" t="s">
        <v>23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145" s="23" customFormat="1" ht="16.5" customHeight="1" x14ac:dyDescent="0.25">
      <c r="A8" s="17" t="s">
        <v>24</v>
      </c>
      <c r="B8" s="25" t="s">
        <v>25</v>
      </c>
      <c r="C8" s="18"/>
      <c r="D8" s="18"/>
      <c r="E8" s="26" t="s">
        <v>16</v>
      </c>
      <c r="F8" s="20">
        <v>34961</v>
      </c>
      <c r="G8" s="18">
        <v>20</v>
      </c>
      <c r="H8" s="18">
        <v>48</v>
      </c>
      <c r="I8" s="18" t="s">
        <v>26</v>
      </c>
      <c r="J8" s="18" t="s">
        <v>27</v>
      </c>
      <c r="K8" s="19" t="s">
        <v>17</v>
      </c>
      <c r="L8" s="21" t="s">
        <v>18</v>
      </c>
      <c r="M8" s="24"/>
      <c r="N8" s="18" t="s">
        <v>28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145" s="23" customFormat="1" ht="16.5" customHeight="1" x14ac:dyDescent="0.25">
      <c r="A9" s="27" t="s">
        <v>29</v>
      </c>
      <c r="B9" s="27" t="s">
        <v>25</v>
      </c>
      <c r="C9" s="18"/>
      <c r="D9" s="18"/>
      <c r="E9" s="18" t="s">
        <v>16</v>
      </c>
      <c r="F9" s="20">
        <v>34043</v>
      </c>
      <c r="G9" s="18">
        <v>23</v>
      </c>
      <c r="H9" s="18">
        <v>48</v>
      </c>
      <c r="I9" s="18" t="s">
        <v>26</v>
      </c>
      <c r="J9" s="18" t="s">
        <v>27</v>
      </c>
      <c r="K9" s="19" t="s">
        <v>17</v>
      </c>
      <c r="L9" s="21" t="s">
        <v>18</v>
      </c>
      <c r="M9" s="24"/>
      <c r="N9" s="18" t="s">
        <v>28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145" s="23" customFormat="1" ht="16.5" customHeight="1" x14ac:dyDescent="0.25">
      <c r="A10" s="27" t="s">
        <v>30</v>
      </c>
      <c r="B10" s="27" t="s">
        <v>31</v>
      </c>
      <c r="C10" s="18"/>
      <c r="D10" s="18"/>
      <c r="E10" s="18" t="s">
        <v>16</v>
      </c>
      <c r="F10" s="20">
        <v>32634</v>
      </c>
      <c r="G10" s="18">
        <v>27</v>
      </c>
      <c r="H10" s="18">
        <v>48</v>
      </c>
      <c r="I10" s="18" t="s">
        <v>32</v>
      </c>
      <c r="J10" s="18" t="s">
        <v>33</v>
      </c>
      <c r="K10" s="18" t="s">
        <v>17</v>
      </c>
      <c r="L10" s="21" t="s">
        <v>34</v>
      </c>
      <c r="M10" s="24"/>
      <c r="N10" s="18" t="s">
        <v>33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145" s="23" customFormat="1" ht="16.5" customHeight="1" x14ac:dyDescent="0.25">
      <c r="A11" s="25" t="s">
        <v>35</v>
      </c>
      <c r="B11" s="25" t="s">
        <v>31</v>
      </c>
      <c r="C11" s="18"/>
      <c r="D11" s="18"/>
      <c r="E11" s="18" t="s">
        <v>16</v>
      </c>
      <c r="F11" s="20">
        <v>26532</v>
      </c>
      <c r="G11" s="18">
        <v>44</v>
      </c>
      <c r="H11" s="18">
        <v>48</v>
      </c>
      <c r="I11" s="18" t="s">
        <v>36</v>
      </c>
      <c r="J11" s="18" t="s">
        <v>33</v>
      </c>
      <c r="K11" s="18" t="s">
        <v>17</v>
      </c>
      <c r="L11" s="21" t="s">
        <v>34</v>
      </c>
      <c r="M11" s="24"/>
      <c r="N11" s="18" t="s">
        <v>33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145" s="23" customFormat="1" ht="16.5" customHeight="1" x14ac:dyDescent="0.25">
      <c r="A12" s="17" t="s">
        <v>37</v>
      </c>
      <c r="B12" s="17" t="s">
        <v>38</v>
      </c>
      <c r="C12" s="18"/>
      <c r="D12" s="18"/>
      <c r="E12" s="19" t="s">
        <v>16</v>
      </c>
      <c r="F12" s="28" t="s">
        <v>39</v>
      </c>
      <c r="G12" s="18">
        <v>47</v>
      </c>
      <c r="H12" s="18">
        <v>48</v>
      </c>
      <c r="I12" s="18" t="str">
        <f>IF(G12&gt;1,VLOOKUP(G12,[2]katvek!$A$2:$B$86,2,TRUE),"?")</f>
        <v>M2</v>
      </c>
      <c r="J12" s="18" t="e">
        <f xml:space="preserve"> +#REF!</f>
        <v>#REF!</v>
      </c>
      <c r="K12" s="18" t="s">
        <v>22</v>
      </c>
      <c r="L12" s="21" t="s">
        <v>18</v>
      </c>
      <c r="M12" s="24"/>
      <c r="N12" s="18" t="s">
        <v>23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145" s="23" customFormat="1" ht="16.5" customHeight="1" x14ac:dyDescent="0.25">
      <c r="A13" s="17" t="s">
        <v>40</v>
      </c>
      <c r="B13" s="17" t="s">
        <v>41</v>
      </c>
      <c r="C13" s="18"/>
      <c r="D13" s="18"/>
      <c r="E13" s="19" t="s">
        <v>16</v>
      </c>
      <c r="F13" s="20">
        <v>35888</v>
      </c>
      <c r="G13" s="18">
        <f>IF(F13&gt;0,DATEDIF(F13,$M$3,"Y"),"?")</f>
        <v>18</v>
      </c>
      <c r="H13" s="18">
        <v>52</v>
      </c>
      <c r="I13" s="18" t="str">
        <f>IF(G13&gt;1,VLOOKUP(G13,[2]katvek!$A$2:$B$86,2,TRUE),"?")</f>
        <v>T3</v>
      </c>
      <c r="J13" s="18" t="e">
        <f xml:space="preserve"> +#REF!</f>
        <v>#REF!</v>
      </c>
      <c r="K13" s="18" t="s">
        <v>22</v>
      </c>
      <c r="L13" s="21" t="s">
        <v>18</v>
      </c>
      <c r="M13" s="24"/>
      <c r="N13" s="18" t="s">
        <v>23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145" s="23" customFormat="1" ht="16.5" customHeight="1" x14ac:dyDescent="0.25">
      <c r="A14" s="27" t="s">
        <v>42</v>
      </c>
      <c r="B14" s="27" t="s">
        <v>43</v>
      </c>
      <c r="C14" s="18"/>
      <c r="D14" s="18"/>
      <c r="E14" s="18" t="s">
        <v>16</v>
      </c>
      <c r="F14" s="20" t="s">
        <v>44</v>
      </c>
      <c r="G14" s="18">
        <v>19</v>
      </c>
      <c r="H14" s="18">
        <v>52</v>
      </c>
      <c r="I14" s="18" t="str">
        <f>IF(G14&gt;1,VLOOKUP(G14,[2]katvek!$A$2:$B$86,2,TRUE),"?")</f>
        <v>T3</v>
      </c>
      <c r="J14" s="18" t="e">
        <f xml:space="preserve"> +#REF!</f>
        <v>#REF!</v>
      </c>
      <c r="K14" s="18" t="s">
        <v>22</v>
      </c>
      <c r="L14" s="21" t="s">
        <v>18</v>
      </c>
      <c r="M14" s="24"/>
      <c r="N14" s="18" t="s">
        <v>23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145" s="23" customFormat="1" ht="16.5" customHeight="1" x14ac:dyDescent="0.25">
      <c r="A15" s="25" t="s">
        <v>45</v>
      </c>
      <c r="B15" s="25" t="s">
        <v>46</v>
      </c>
      <c r="C15" s="18"/>
      <c r="D15" s="18"/>
      <c r="E15" s="18" t="s">
        <v>16</v>
      </c>
      <c r="F15" s="20">
        <v>24023</v>
      </c>
      <c r="G15" s="18">
        <v>50</v>
      </c>
      <c r="H15" s="18">
        <v>52</v>
      </c>
      <c r="I15" s="18" t="s">
        <v>47</v>
      </c>
      <c r="J15" s="18" t="s">
        <v>33</v>
      </c>
      <c r="K15" s="18" t="s">
        <v>17</v>
      </c>
      <c r="L15" s="21" t="s">
        <v>34</v>
      </c>
      <c r="M15" s="24"/>
      <c r="N15" s="18" t="s">
        <v>33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145" s="23" customFormat="1" ht="16.5" customHeight="1" x14ac:dyDescent="0.25">
      <c r="A16" s="27" t="s">
        <v>48</v>
      </c>
      <c r="B16" s="27" t="s">
        <v>49</v>
      </c>
      <c r="C16" s="18"/>
      <c r="D16" s="18"/>
      <c r="E16" s="18" t="s">
        <v>16</v>
      </c>
      <c r="F16" s="20">
        <v>36381</v>
      </c>
      <c r="G16" s="18">
        <f>IF(F16&gt;0,DATEDIF(F16,$M$3,"Y"),"?")</f>
        <v>17</v>
      </c>
      <c r="H16" s="18">
        <v>56</v>
      </c>
      <c r="I16" s="18" t="str">
        <f>IF(G16&gt;1,VLOOKUP(G16,[3]katvek!$A$2:$B$86,2,TRUE),"?")</f>
        <v>T2</v>
      </c>
      <c r="J16" s="18" t="e">
        <f xml:space="preserve"> +#REF!</f>
        <v>#REF!</v>
      </c>
      <c r="K16" s="18" t="s">
        <v>17</v>
      </c>
      <c r="L16" s="21" t="s">
        <v>18</v>
      </c>
      <c r="M16" s="18">
        <f>+M15+1</f>
        <v>1</v>
      </c>
      <c r="N16" s="18" t="s">
        <v>50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s="23" customFormat="1" ht="16.5" customHeight="1" x14ac:dyDescent="0.25">
      <c r="A17" s="17" t="s">
        <v>51</v>
      </c>
      <c r="B17" s="17" t="s">
        <v>52</v>
      </c>
      <c r="C17" s="18"/>
      <c r="D17" s="18"/>
      <c r="E17" s="19" t="s">
        <v>16</v>
      </c>
      <c r="F17" s="20">
        <v>35701</v>
      </c>
      <c r="G17" s="18">
        <f>IF(F17&gt;0,DATEDIF(F17,$M$3,"Y"),"?")</f>
        <v>18</v>
      </c>
      <c r="H17" s="18">
        <v>56</v>
      </c>
      <c r="I17" s="18" t="str">
        <f>IF(G17&gt;1,VLOOKUP(G17,[4]katvek!$A$2:$B$86,2,TRUE),"?")</f>
        <v>T3</v>
      </c>
      <c r="J17" s="18" t="e">
        <f xml:space="preserve"> +#REF!</f>
        <v>#REF!</v>
      </c>
      <c r="K17" s="19" t="s">
        <v>17</v>
      </c>
      <c r="L17" s="21" t="s">
        <v>18</v>
      </c>
      <c r="M17" s="24"/>
      <c r="N17" s="18" t="s">
        <v>53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s="23" customFormat="1" ht="16.5" customHeight="1" x14ac:dyDescent="0.25">
      <c r="A18" s="27" t="s">
        <v>54</v>
      </c>
      <c r="B18" s="27" t="s">
        <v>55</v>
      </c>
      <c r="C18" s="18"/>
      <c r="D18" s="18"/>
      <c r="E18" s="18" t="s">
        <v>16</v>
      </c>
      <c r="F18" s="20"/>
      <c r="G18" s="18">
        <v>23</v>
      </c>
      <c r="H18" s="18">
        <v>56</v>
      </c>
      <c r="I18" s="18" t="str">
        <f>IF(G18&gt;1,VLOOKUP(G18,[5]katvek!$A$2:$B$86,2,TRUE),"?")</f>
        <v>J</v>
      </c>
      <c r="J18" s="18" t="e">
        <f xml:space="preserve"> +#REF!</f>
        <v>#REF!</v>
      </c>
      <c r="K18" s="18" t="s">
        <v>17</v>
      </c>
      <c r="L18" s="21" t="s">
        <v>18</v>
      </c>
      <c r="M18" s="24"/>
      <c r="N18" s="18" t="s">
        <v>56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s="23" customFormat="1" ht="16.5" customHeight="1" x14ac:dyDescent="0.25">
      <c r="A19" s="17" t="s">
        <v>57</v>
      </c>
      <c r="B19" s="17" t="s">
        <v>58</v>
      </c>
      <c r="C19" s="18"/>
      <c r="D19" s="18"/>
      <c r="E19" s="19" t="s">
        <v>16</v>
      </c>
      <c r="F19" s="28" t="s">
        <v>59</v>
      </c>
      <c r="G19" s="18">
        <v>24</v>
      </c>
      <c r="H19" s="18">
        <v>56</v>
      </c>
      <c r="I19" s="18" t="str">
        <f>IF(G19&gt;1,VLOOKUP(G19,[2]katvek!$A$2:$B$86,2,TRUE),"?")</f>
        <v>O</v>
      </c>
      <c r="J19" s="18" t="e">
        <f xml:space="preserve"> +#REF!</f>
        <v>#REF!</v>
      </c>
      <c r="K19" s="18" t="s">
        <v>22</v>
      </c>
      <c r="L19" s="21" t="s">
        <v>18</v>
      </c>
      <c r="M19" s="24"/>
      <c r="N19" s="18" t="s">
        <v>23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s="23" customFormat="1" ht="16.5" customHeight="1" x14ac:dyDescent="0.25">
      <c r="A20" s="27" t="s">
        <v>60</v>
      </c>
      <c r="B20" s="27" t="s">
        <v>61</v>
      </c>
      <c r="C20" s="18"/>
      <c r="D20" s="18"/>
      <c r="E20" s="18" t="s">
        <v>16</v>
      </c>
      <c r="F20" s="20">
        <v>32874</v>
      </c>
      <c r="G20" s="18">
        <f>IF(F20&gt;0,DATEDIF(F20,$M$3,"Y"),"?")</f>
        <v>26</v>
      </c>
      <c r="H20" s="18">
        <v>56</v>
      </c>
      <c r="I20" s="18" t="str">
        <f>IF(G20&gt;1,VLOOKUP(G20,[2]katvek!$A$2:$B$86,2,TRUE),"?")</f>
        <v>O</v>
      </c>
      <c r="J20" s="18" t="e">
        <f xml:space="preserve"> +#REF!</f>
        <v>#REF!</v>
      </c>
      <c r="K20" s="18" t="s">
        <v>22</v>
      </c>
      <c r="L20" s="21" t="s">
        <v>18</v>
      </c>
      <c r="M20" s="24"/>
      <c r="N20" s="18" t="s">
        <v>23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s="23" customFormat="1" ht="16.5" customHeight="1" x14ac:dyDescent="0.25">
      <c r="A21" s="17" t="s">
        <v>62</v>
      </c>
      <c r="B21" s="17" t="s">
        <v>63</v>
      </c>
      <c r="C21" s="18"/>
      <c r="D21" s="18"/>
      <c r="E21" s="19" t="s">
        <v>16</v>
      </c>
      <c r="F21" s="28" t="s">
        <v>64</v>
      </c>
      <c r="G21" s="18">
        <v>38</v>
      </c>
      <c r="H21" s="18">
        <v>56</v>
      </c>
      <c r="I21" s="18" t="str">
        <f>IF(G21&gt;1,VLOOKUP(G21,[2]katvek!$A$2:$B$86,2,TRUE),"?")</f>
        <v>O</v>
      </c>
      <c r="J21" s="18" t="e">
        <f xml:space="preserve"> +#REF!</f>
        <v>#REF!</v>
      </c>
      <c r="K21" s="18" t="s">
        <v>22</v>
      </c>
      <c r="L21" s="21" t="s">
        <v>18</v>
      </c>
      <c r="M21" s="24"/>
      <c r="N21" s="18" t="s">
        <v>23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s="23" customFormat="1" ht="16.5" customHeight="1" x14ac:dyDescent="0.25">
      <c r="A22" s="27" t="s">
        <v>90</v>
      </c>
      <c r="B22" s="27" t="s">
        <v>91</v>
      </c>
      <c r="C22" s="18"/>
      <c r="D22" s="18"/>
      <c r="E22" s="18" t="s">
        <v>16</v>
      </c>
      <c r="F22" s="20">
        <v>27029</v>
      </c>
      <c r="G22" s="18">
        <v>42</v>
      </c>
      <c r="H22" s="18">
        <v>60</v>
      </c>
      <c r="I22" s="18" t="s">
        <v>36</v>
      </c>
      <c r="J22" s="18" t="s">
        <v>92</v>
      </c>
      <c r="K22" s="18" t="s">
        <v>17</v>
      </c>
      <c r="L22" s="21" t="s">
        <v>34</v>
      </c>
      <c r="M22" s="24"/>
      <c r="N22" s="18" t="s">
        <v>92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s="23" customFormat="1" ht="16.5" customHeight="1" x14ac:dyDescent="0.25">
      <c r="A23" s="27" t="s">
        <v>65</v>
      </c>
      <c r="B23" s="27" t="s">
        <v>66</v>
      </c>
      <c r="C23" s="18"/>
      <c r="D23" s="18"/>
      <c r="E23" s="18" t="s">
        <v>16</v>
      </c>
      <c r="F23" s="20" t="s">
        <v>67</v>
      </c>
      <c r="G23" s="18">
        <v>46</v>
      </c>
      <c r="H23" s="18">
        <v>56</v>
      </c>
      <c r="I23" s="18" t="str">
        <f>IF(G23&gt;1,VLOOKUP(G23,[2]katvek!$A$2:$B$86,2,TRUE),"?")</f>
        <v>M2</v>
      </c>
      <c r="J23" s="18" t="e">
        <f xml:space="preserve"> +#REF!</f>
        <v>#REF!</v>
      </c>
      <c r="K23" s="18" t="s">
        <v>22</v>
      </c>
      <c r="L23" s="21" t="s">
        <v>18</v>
      </c>
      <c r="M23" s="24"/>
      <c r="N23" s="18" t="s">
        <v>23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s="23" customFormat="1" ht="16.5" customHeight="1" x14ac:dyDescent="0.25">
      <c r="A24" s="27" t="s">
        <v>68</v>
      </c>
      <c r="B24" s="27" t="s">
        <v>69</v>
      </c>
      <c r="C24" s="18"/>
      <c r="D24" s="18"/>
      <c r="E24" s="18" t="s">
        <v>16</v>
      </c>
      <c r="F24" s="20">
        <v>25429</v>
      </c>
      <c r="G24" s="18">
        <f>IF(F24&gt;0,DATEDIF(F24,$M$3,"Y"),"?")</f>
        <v>47</v>
      </c>
      <c r="H24" s="18">
        <v>56</v>
      </c>
      <c r="I24" s="18" t="str">
        <f>IF(G24&gt;1,VLOOKUP(G24,[6]katvek!$A$2:$B$86,2,TRUE),"?")</f>
        <v>M2</v>
      </c>
      <c r="J24" s="18" t="e">
        <f xml:space="preserve"> +#REF!</f>
        <v>#REF!</v>
      </c>
      <c r="K24" s="18" t="s">
        <v>17</v>
      </c>
      <c r="L24" s="21" t="s">
        <v>34</v>
      </c>
      <c r="M24" s="18"/>
      <c r="N24" s="18" t="s">
        <v>70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s="23" customFormat="1" ht="16.5" customHeight="1" x14ac:dyDescent="0.25">
      <c r="A25" s="29" t="s">
        <v>71</v>
      </c>
      <c r="B25" s="27" t="s">
        <v>72</v>
      </c>
      <c r="C25" s="18"/>
      <c r="D25" s="18"/>
      <c r="E25" s="18" t="s">
        <v>16</v>
      </c>
      <c r="F25" s="30">
        <v>36257</v>
      </c>
      <c r="G25" s="18">
        <f>IF(F25&gt;0,DATEDIF(F25,$M$3,"Y"),"?")</f>
        <v>17</v>
      </c>
      <c r="H25" s="18">
        <v>60</v>
      </c>
      <c r="I25" s="18" t="str">
        <f>IF(G25&gt;1,VLOOKUP(G25,[3]katvek!$A$2:$B$86,2,TRUE),"?")</f>
        <v>T2</v>
      </c>
      <c r="J25" s="18" t="e">
        <f xml:space="preserve"> +#REF!</f>
        <v>#REF!</v>
      </c>
      <c r="K25" s="18" t="s">
        <v>17</v>
      </c>
      <c r="L25" s="21" t="s">
        <v>18</v>
      </c>
      <c r="M25" s="18">
        <f>IF(N25&gt;0,M24+1,"")</f>
        <v>1</v>
      </c>
      <c r="N25" s="18" t="s">
        <v>50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s="23" customFormat="1" ht="16.5" customHeight="1" x14ac:dyDescent="0.25">
      <c r="A26" s="17" t="s">
        <v>73</v>
      </c>
      <c r="B26" s="17" t="s">
        <v>74</v>
      </c>
      <c r="C26" s="18"/>
      <c r="D26" s="18"/>
      <c r="E26" s="19" t="s">
        <v>16</v>
      </c>
      <c r="F26" s="28" t="s">
        <v>75</v>
      </c>
      <c r="G26" s="18">
        <v>17</v>
      </c>
      <c r="H26" s="18">
        <v>60</v>
      </c>
      <c r="I26" s="18" t="str">
        <f>IF(G26&gt;1,VLOOKUP(G26,[2]katvek!$A$2:$B$86,2,TRUE),"?")</f>
        <v>T2</v>
      </c>
      <c r="J26" s="18" t="e">
        <f xml:space="preserve"> +#REF!</f>
        <v>#REF!</v>
      </c>
      <c r="K26" s="18" t="s">
        <v>22</v>
      </c>
      <c r="L26" s="21" t="s">
        <v>18</v>
      </c>
      <c r="M26" s="24"/>
      <c r="N26" s="18" t="s">
        <v>23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s="23" customFormat="1" ht="16.5" customHeight="1" x14ac:dyDescent="0.25">
      <c r="A27" s="27" t="s">
        <v>76</v>
      </c>
      <c r="B27" s="27" t="s">
        <v>49</v>
      </c>
      <c r="C27" s="18"/>
      <c r="D27" s="18"/>
      <c r="E27" s="18" t="s">
        <v>16</v>
      </c>
      <c r="F27" s="20">
        <v>34444</v>
      </c>
      <c r="G27" s="18">
        <f>IF(F27&gt;0,DATEDIF(F27,$M$3,"Y"),"?")</f>
        <v>22</v>
      </c>
      <c r="H27" s="18">
        <v>60</v>
      </c>
      <c r="I27" s="18" t="str">
        <f>IF(G27&gt;1,VLOOKUP(G27,[3]katvek!$A$2:$B$86,2,TRUE),"?")</f>
        <v>J</v>
      </c>
      <c r="J27" s="18" t="e">
        <f xml:space="preserve"> +#REF!</f>
        <v>#REF!</v>
      </c>
      <c r="K27" s="18" t="s">
        <v>17</v>
      </c>
      <c r="L27" s="21" t="s">
        <v>18</v>
      </c>
      <c r="M27" s="18">
        <f>+M226+1</f>
        <v>1</v>
      </c>
      <c r="N27" s="18" t="s">
        <v>50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s="23" customFormat="1" ht="16.5" customHeight="1" x14ac:dyDescent="0.25">
      <c r="A28" s="27" t="s">
        <v>77</v>
      </c>
      <c r="B28" s="27" t="s">
        <v>78</v>
      </c>
      <c r="C28" s="18"/>
      <c r="D28" s="18"/>
      <c r="E28" s="18" t="s">
        <v>16</v>
      </c>
      <c r="F28" s="20">
        <v>33474</v>
      </c>
      <c r="G28" s="18">
        <v>25</v>
      </c>
      <c r="H28" s="18">
        <v>60</v>
      </c>
      <c r="I28" s="18" t="s">
        <v>32</v>
      </c>
      <c r="J28" s="31" t="s">
        <v>79</v>
      </c>
      <c r="K28" s="18" t="s">
        <v>17</v>
      </c>
      <c r="L28" s="21" t="s">
        <v>34</v>
      </c>
      <c r="M28" s="24"/>
      <c r="N28" s="18" t="s">
        <v>80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23" customFormat="1" ht="16.5" customHeight="1" x14ac:dyDescent="0.25">
      <c r="A29" s="27" t="s">
        <v>81</v>
      </c>
      <c r="B29" s="27" t="s">
        <v>82</v>
      </c>
      <c r="C29" s="18"/>
      <c r="D29" s="18"/>
      <c r="E29" s="18" t="s">
        <v>16</v>
      </c>
      <c r="F29" s="20">
        <v>27895</v>
      </c>
      <c r="G29" s="18">
        <v>40</v>
      </c>
      <c r="H29" s="18">
        <v>60</v>
      </c>
      <c r="I29" s="18" t="s">
        <v>36</v>
      </c>
      <c r="J29" s="31" t="s">
        <v>79</v>
      </c>
      <c r="K29" s="18" t="s">
        <v>17</v>
      </c>
      <c r="L29" s="21" t="s">
        <v>34</v>
      </c>
      <c r="M29" s="24"/>
      <c r="N29" s="18" t="s">
        <v>80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23" customFormat="1" ht="16.5" customHeight="1" x14ac:dyDescent="0.25">
      <c r="A30" s="27" t="s">
        <v>83</v>
      </c>
      <c r="B30" s="27" t="s">
        <v>84</v>
      </c>
      <c r="C30" s="18"/>
      <c r="D30" s="18"/>
      <c r="E30" s="18" t="s">
        <v>16</v>
      </c>
      <c r="F30" s="20">
        <v>27029</v>
      </c>
      <c r="G30" s="18">
        <v>45</v>
      </c>
      <c r="H30" s="18">
        <v>60</v>
      </c>
      <c r="I30" s="18" t="str">
        <f>IF(G30&gt;1,VLOOKUP(G30,[6]katvek!$A$2:$B$86,2,TRUE),"?")</f>
        <v>M2</v>
      </c>
      <c r="J30" s="18" t="e">
        <f xml:space="preserve"> +#REF!</f>
        <v>#REF!</v>
      </c>
      <c r="K30" s="18" t="s">
        <v>17</v>
      </c>
      <c r="L30" s="21" t="s">
        <v>34</v>
      </c>
      <c r="M30" s="18"/>
      <c r="N30" s="18" t="s">
        <v>70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s="23" customFormat="1" ht="16.5" customHeight="1" x14ac:dyDescent="0.25">
      <c r="A31" s="27" t="s">
        <v>85</v>
      </c>
      <c r="B31" s="27" t="s">
        <v>86</v>
      </c>
      <c r="C31" s="18"/>
      <c r="D31" s="18"/>
      <c r="E31" s="18" t="s">
        <v>16</v>
      </c>
      <c r="F31" s="20">
        <v>27304</v>
      </c>
      <c r="G31" s="18">
        <f>IF(F31&gt;0,DATEDIF(F31,$M$3,"Y"),"?")</f>
        <v>41</v>
      </c>
      <c r="H31" s="18">
        <v>60</v>
      </c>
      <c r="I31" s="18" t="str">
        <f>IF(G31&gt;1,VLOOKUP(G31,[7]katvek!$A$2:$B$86,2,TRUE),"?")</f>
        <v>M1</v>
      </c>
      <c r="J31" s="18" t="e">
        <f xml:space="preserve"> +#REF!</f>
        <v>#REF!</v>
      </c>
      <c r="K31" s="18" t="s">
        <v>17</v>
      </c>
      <c r="L31" s="21" t="s">
        <v>18</v>
      </c>
      <c r="M31" s="24"/>
      <c r="N31" s="18" t="s">
        <v>87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s="23" customFormat="1" ht="16.5" customHeight="1" x14ac:dyDescent="0.25">
      <c r="A32" s="17" t="s">
        <v>88</v>
      </c>
      <c r="B32" s="17" t="s">
        <v>89</v>
      </c>
      <c r="C32" s="18"/>
      <c r="D32" s="18"/>
      <c r="E32" s="19" t="s">
        <v>16</v>
      </c>
      <c r="F32" s="20">
        <v>27313</v>
      </c>
      <c r="G32" s="18">
        <f>IF(F32&gt;0,DATEDIF(F32,$M$3,"Y"),"?")</f>
        <v>41</v>
      </c>
      <c r="H32" s="18">
        <v>60</v>
      </c>
      <c r="I32" s="18" t="str">
        <f>IF(G32&gt;1,VLOOKUP(G32,[2]katvek!$A$2:$B$86,2,TRUE),"?")</f>
        <v>M1</v>
      </c>
      <c r="J32" s="18" t="e">
        <f xml:space="preserve"> +#REF!</f>
        <v>#REF!</v>
      </c>
      <c r="K32" s="18" t="s">
        <v>22</v>
      </c>
      <c r="L32" s="21" t="s">
        <v>18</v>
      </c>
      <c r="M32" s="24"/>
      <c r="N32" s="18" t="s">
        <v>23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23" customFormat="1" ht="16.5" customHeight="1" x14ac:dyDescent="0.25">
      <c r="A33" s="27" t="s">
        <v>93</v>
      </c>
      <c r="B33" s="27" t="s">
        <v>94</v>
      </c>
      <c r="C33" s="18"/>
      <c r="D33" s="18"/>
      <c r="E33" s="18" t="s">
        <v>16</v>
      </c>
      <c r="F33" s="20">
        <v>24218</v>
      </c>
      <c r="G33" s="18">
        <v>50</v>
      </c>
      <c r="H33" s="18">
        <v>60</v>
      </c>
      <c r="I33" s="18" t="s">
        <v>47</v>
      </c>
      <c r="J33" s="31" t="s">
        <v>79</v>
      </c>
      <c r="K33" s="18" t="s">
        <v>17</v>
      </c>
      <c r="L33" s="21" t="s">
        <v>34</v>
      </c>
      <c r="M33" s="24"/>
      <c r="N33" s="18" t="s">
        <v>80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</row>
    <row r="34" spans="1:41" s="23" customFormat="1" ht="16.5" customHeight="1" x14ac:dyDescent="0.25">
      <c r="A34" s="27" t="s">
        <v>95</v>
      </c>
      <c r="B34" s="27" t="s">
        <v>96</v>
      </c>
      <c r="C34" s="18"/>
      <c r="D34" s="18"/>
      <c r="E34" s="18" t="s">
        <v>16</v>
      </c>
      <c r="F34" s="20">
        <v>35795</v>
      </c>
      <c r="G34" s="18">
        <f>IF(F34&gt;0,DATEDIF(F34,$M$3,"Y"),"?")</f>
        <v>18</v>
      </c>
      <c r="H34" s="18">
        <v>67.5</v>
      </c>
      <c r="I34" s="18" t="str">
        <f>IF(G34&gt;1,VLOOKUP(G34,[3]katvek!$A$2:$B$86,2,TRUE),"?")</f>
        <v>T3</v>
      </c>
      <c r="J34" s="18" t="e">
        <f xml:space="preserve"> +#REF!</f>
        <v>#REF!</v>
      </c>
      <c r="K34" s="18" t="s">
        <v>17</v>
      </c>
      <c r="L34" s="21" t="s">
        <v>18</v>
      </c>
      <c r="M34" s="18">
        <f>+M33+1</f>
        <v>1</v>
      </c>
      <c r="N34" s="18" t="s">
        <v>50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s="23" customFormat="1" ht="16.5" customHeight="1" x14ac:dyDescent="0.25">
      <c r="A35" s="17" t="s">
        <v>97</v>
      </c>
      <c r="B35" s="17" t="s">
        <v>98</v>
      </c>
      <c r="C35" s="18"/>
      <c r="D35" s="18"/>
      <c r="E35" s="19" t="s">
        <v>16</v>
      </c>
      <c r="F35" s="20">
        <v>35925</v>
      </c>
      <c r="G35" s="18">
        <v>18</v>
      </c>
      <c r="H35" s="18">
        <v>67.5</v>
      </c>
      <c r="I35" s="18" t="s">
        <v>99</v>
      </c>
      <c r="J35" s="18" t="s">
        <v>27</v>
      </c>
      <c r="K35" s="19" t="s">
        <v>17</v>
      </c>
      <c r="L35" s="21" t="s">
        <v>18</v>
      </c>
      <c r="M35" s="24"/>
      <c r="N35" s="18" t="s">
        <v>28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s="23" customFormat="1" ht="16.5" customHeight="1" x14ac:dyDescent="0.25">
      <c r="A36" s="27" t="s">
        <v>100</v>
      </c>
      <c r="B36" s="27" t="s">
        <v>101</v>
      </c>
      <c r="C36" s="18"/>
      <c r="D36" s="18"/>
      <c r="E36" s="18" t="s">
        <v>16</v>
      </c>
      <c r="F36" s="20">
        <v>35559</v>
      </c>
      <c r="G36" s="18">
        <f>IF(F36&gt;0,DATEDIF(F36,$M$3,"Y"),"?")</f>
        <v>19</v>
      </c>
      <c r="H36" s="18">
        <v>67.5</v>
      </c>
      <c r="I36" s="18" t="str">
        <f>IF(G36&gt;1,VLOOKUP(G36,[3]katvek!$A$2:$B$86,2,TRUE),"?")</f>
        <v>T3</v>
      </c>
      <c r="J36" s="18" t="e">
        <f xml:space="preserve"> +#REF!</f>
        <v>#REF!</v>
      </c>
      <c r="K36" s="18" t="s">
        <v>17</v>
      </c>
      <c r="L36" s="21" t="s">
        <v>18</v>
      </c>
      <c r="M36" s="18">
        <v>3</v>
      </c>
      <c r="N36" s="18" t="s">
        <v>50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s="23" customFormat="1" ht="16.5" customHeight="1" x14ac:dyDescent="0.25">
      <c r="A37" s="27" t="s">
        <v>102</v>
      </c>
      <c r="B37" s="27" t="s">
        <v>103</v>
      </c>
      <c r="C37" s="18"/>
      <c r="D37" s="18"/>
      <c r="E37" s="18" t="s">
        <v>16</v>
      </c>
      <c r="F37" s="20" t="s">
        <v>104</v>
      </c>
      <c r="G37" s="18">
        <v>19</v>
      </c>
      <c r="H37" s="18">
        <v>67.5</v>
      </c>
      <c r="I37" s="18" t="str">
        <f>IF(G37&gt;1,VLOOKUP(G37,[2]katvek!$A$2:$B$86,2,TRUE),"?")</f>
        <v>T3</v>
      </c>
      <c r="J37" s="18" t="e">
        <f xml:space="preserve"> +#REF!</f>
        <v>#REF!</v>
      </c>
      <c r="K37" s="18" t="s">
        <v>22</v>
      </c>
      <c r="L37" s="21" t="s">
        <v>18</v>
      </c>
      <c r="M37" s="24"/>
      <c r="N37" s="18" t="s">
        <v>23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s="23" customFormat="1" ht="16.5" customHeight="1" x14ac:dyDescent="0.25">
      <c r="A38" s="27" t="s">
        <v>105</v>
      </c>
      <c r="B38" s="27" t="s">
        <v>106</v>
      </c>
      <c r="C38" s="18"/>
      <c r="D38" s="18"/>
      <c r="E38" s="18" t="s">
        <v>16</v>
      </c>
      <c r="F38" s="20">
        <v>33956</v>
      </c>
      <c r="G38" s="18">
        <v>23</v>
      </c>
      <c r="H38" s="18">
        <v>67.5</v>
      </c>
      <c r="I38" s="18" t="s">
        <v>26</v>
      </c>
      <c r="J38" s="18" t="s">
        <v>107</v>
      </c>
      <c r="K38" s="18" t="s">
        <v>17</v>
      </c>
      <c r="L38" s="21" t="s">
        <v>18</v>
      </c>
      <c r="M38" s="24"/>
      <c r="N38" s="18" t="s">
        <v>108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s="23" customFormat="1" ht="16.5" customHeight="1" x14ac:dyDescent="0.25">
      <c r="A39" s="27" t="s">
        <v>109</v>
      </c>
      <c r="B39" s="27" t="s">
        <v>110</v>
      </c>
      <c r="C39" s="18"/>
      <c r="D39" s="18"/>
      <c r="E39" s="18" t="s">
        <v>16</v>
      </c>
      <c r="F39" s="20">
        <v>34009</v>
      </c>
      <c r="G39" s="18">
        <v>23</v>
      </c>
      <c r="H39" s="18">
        <v>67.5</v>
      </c>
      <c r="I39" s="18" t="s">
        <v>26</v>
      </c>
      <c r="J39" s="18" t="s">
        <v>111</v>
      </c>
      <c r="K39" s="18" t="s">
        <v>17</v>
      </c>
      <c r="L39" s="21" t="s">
        <v>18</v>
      </c>
      <c r="M39" s="18"/>
      <c r="N39" s="18" t="s">
        <v>112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23" customFormat="1" ht="16.5" customHeight="1" x14ac:dyDescent="0.25">
      <c r="A40" s="17" t="s">
        <v>113</v>
      </c>
      <c r="B40" s="17" t="s">
        <v>114</v>
      </c>
      <c r="C40" s="18"/>
      <c r="D40" s="18"/>
      <c r="E40" s="19" t="s">
        <v>16</v>
      </c>
      <c r="F40" s="28" t="s">
        <v>115</v>
      </c>
      <c r="G40" s="18">
        <v>29</v>
      </c>
      <c r="H40" s="18">
        <v>67.5</v>
      </c>
      <c r="I40" s="19" t="s">
        <v>32</v>
      </c>
      <c r="J40" s="18" t="s">
        <v>116</v>
      </c>
      <c r="K40" s="19" t="s">
        <v>117</v>
      </c>
      <c r="L40" s="21" t="s">
        <v>34</v>
      </c>
      <c r="M40" s="24"/>
      <c r="N40" s="18" t="s">
        <v>118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s="23" customFormat="1" ht="16.5" customHeight="1" x14ac:dyDescent="0.25">
      <c r="A41" s="32" t="s">
        <v>119</v>
      </c>
      <c r="B41" s="27" t="s">
        <v>120</v>
      </c>
      <c r="C41" s="18"/>
      <c r="D41" s="18"/>
      <c r="E41" s="18" t="s">
        <v>16</v>
      </c>
      <c r="F41" s="20" t="s">
        <v>121</v>
      </c>
      <c r="G41" s="18">
        <v>33</v>
      </c>
      <c r="H41" s="18">
        <v>67.5</v>
      </c>
      <c r="I41" s="18" t="str">
        <f>IF(G41&gt;1,VLOOKUP(G41,[2]katvek!$A$2:$B$86,2,TRUE),"?")</f>
        <v>O</v>
      </c>
      <c r="J41" s="18" t="e">
        <f xml:space="preserve"> +#REF!</f>
        <v>#REF!</v>
      </c>
      <c r="K41" s="18" t="s">
        <v>22</v>
      </c>
      <c r="L41" s="21" t="s">
        <v>18</v>
      </c>
      <c r="M41" s="24"/>
      <c r="N41" s="18" t="s">
        <v>23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s="23" customFormat="1" ht="16.5" customHeight="1" x14ac:dyDescent="0.25">
      <c r="A42" s="27" t="s">
        <v>122</v>
      </c>
      <c r="B42" s="27" t="s">
        <v>123</v>
      </c>
      <c r="C42" s="18"/>
      <c r="D42" s="18"/>
      <c r="E42" s="18" t="s">
        <v>16</v>
      </c>
      <c r="F42" s="20">
        <v>29362</v>
      </c>
      <c r="G42" s="18">
        <v>36</v>
      </c>
      <c r="H42" s="18">
        <v>67.5</v>
      </c>
      <c r="I42" s="18" t="s">
        <v>32</v>
      </c>
      <c r="J42" s="31" t="s">
        <v>79</v>
      </c>
      <c r="K42" s="18" t="s">
        <v>17</v>
      </c>
      <c r="L42" s="21" t="s">
        <v>34</v>
      </c>
      <c r="M42" s="24"/>
      <c r="N42" s="18" t="s">
        <v>80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s="23" customFormat="1" ht="16.5" customHeight="1" x14ac:dyDescent="0.25">
      <c r="A43" s="17" t="s">
        <v>124</v>
      </c>
      <c r="B43" s="17" t="s">
        <v>125</v>
      </c>
      <c r="C43" s="18"/>
      <c r="D43" s="18"/>
      <c r="E43" s="19" t="s">
        <v>16</v>
      </c>
      <c r="F43" s="20">
        <v>28896</v>
      </c>
      <c r="G43" s="18">
        <f>IF(F43&gt;0,DATEDIF(F43,$M$3,"Y"),"?")</f>
        <v>37</v>
      </c>
      <c r="H43" s="18">
        <v>67.5</v>
      </c>
      <c r="I43" s="18" t="str">
        <f>IF(G43&gt;1,VLOOKUP(G43,[1]katvek!$A$2:$B$86,2,TRUE),"?")</f>
        <v>O</v>
      </c>
      <c r="J43" s="18" t="e">
        <f xml:space="preserve"> +#REF!</f>
        <v>#REF!</v>
      </c>
      <c r="K43" s="19" t="s">
        <v>17</v>
      </c>
      <c r="L43" s="21" t="s">
        <v>18</v>
      </c>
      <c r="M43" s="18"/>
      <c r="N43" s="18" t="s">
        <v>19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s="23" customFormat="1" ht="16.5" customHeight="1" x14ac:dyDescent="0.25">
      <c r="A44" s="17" t="s">
        <v>126</v>
      </c>
      <c r="B44" s="17" t="s">
        <v>61</v>
      </c>
      <c r="C44" s="18"/>
      <c r="D44" s="18"/>
      <c r="E44" s="19" t="s">
        <v>16</v>
      </c>
      <c r="F44" s="28" t="s">
        <v>127</v>
      </c>
      <c r="G44" s="18">
        <v>38</v>
      </c>
      <c r="H44" s="18">
        <v>67.5</v>
      </c>
      <c r="I44" s="18" t="str">
        <f>IF(G44&gt;1,VLOOKUP(G44,[2]katvek!$A$2:$B$86,2,TRUE),"?")</f>
        <v>O</v>
      </c>
      <c r="J44" s="18" t="e">
        <f xml:space="preserve"> +#REF!</f>
        <v>#REF!</v>
      </c>
      <c r="K44" s="18" t="s">
        <v>22</v>
      </c>
      <c r="L44" s="21" t="s">
        <v>18</v>
      </c>
      <c r="M44" s="24"/>
      <c r="N44" s="18" t="s">
        <v>23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s="23" customFormat="1" ht="16.5" customHeight="1" x14ac:dyDescent="0.25">
      <c r="A45" s="27" t="s">
        <v>128</v>
      </c>
      <c r="B45" s="27" t="s">
        <v>129</v>
      </c>
      <c r="C45" s="18"/>
      <c r="D45" s="18"/>
      <c r="E45" s="18" t="s">
        <v>16</v>
      </c>
      <c r="F45" s="20">
        <v>27637</v>
      </c>
      <c r="G45" s="18">
        <f>IF(F45&gt;0,DATEDIF(F45,$M$3,"Y"),"?")</f>
        <v>41</v>
      </c>
      <c r="H45" s="18">
        <v>67.5</v>
      </c>
      <c r="I45" s="18" t="str">
        <f>IF(G45&gt;1,VLOOKUP(G45,[7]katvek!$A$2:$B$86,2,TRUE),"?")</f>
        <v>M1</v>
      </c>
      <c r="J45" s="18" t="e">
        <f xml:space="preserve"> +#REF!</f>
        <v>#REF!</v>
      </c>
      <c r="K45" s="18" t="s">
        <v>17</v>
      </c>
      <c r="L45" s="21" t="s">
        <v>18</v>
      </c>
      <c r="M45" s="24"/>
      <c r="N45" s="18" t="s">
        <v>87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s="23" customFormat="1" ht="16.5" customHeight="1" x14ac:dyDescent="0.25">
      <c r="A46" s="27" t="s">
        <v>130</v>
      </c>
      <c r="B46" s="27" t="s">
        <v>131</v>
      </c>
      <c r="C46" s="18"/>
      <c r="D46" s="18"/>
      <c r="E46" s="18" t="s">
        <v>16</v>
      </c>
      <c r="F46" s="20">
        <v>27073</v>
      </c>
      <c r="G46" s="18">
        <f>IF(F46&gt;0,DATEDIF(F46,$M$3,"Y"),"?")</f>
        <v>42</v>
      </c>
      <c r="H46" s="18">
        <v>67.5</v>
      </c>
      <c r="I46" s="18" t="str">
        <f>IF(G46&gt;1,VLOOKUP(G46,[3]katvek!$A$2:$B$86,2,TRUE),"?")</f>
        <v>M1</v>
      </c>
      <c r="J46" s="18" t="e">
        <f xml:space="preserve"> +#REF!</f>
        <v>#REF!</v>
      </c>
      <c r="K46" s="18" t="s">
        <v>17</v>
      </c>
      <c r="L46" s="21" t="s">
        <v>18</v>
      </c>
      <c r="M46" s="18">
        <f>+M45+1</f>
        <v>1</v>
      </c>
      <c r="N46" s="18" t="s">
        <v>50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s="23" customFormat="1" ht="16.5" customHeight="1" x14ac:dyDescent="0.25">
      <c r="A47" s="27" t="s">
        <v>132</v>
      </c>
      <c r="B47" s="27" t="s">
        <v>133</v>
      </c>
      <c r="C47" s="18"/>
      <c r="D47" s="18"/>
      <c r="E47" s="18" t="s">
        <v>16</v>
      </c>
      <c r="F47" s="20">
        <v>25923</v>
      </c>
      <c r="G47" s="18">
        <v>45</v>
      </c>
      <c r="H47" s="18">
        <v>67.5</v>
      </c>
      <c r="I47" s="18" t="str">
        <f>IF(G47&gt;1,VLOOKUP(G47,[3]katvek!$A$2:$B$86,2,TRUE),"?")</f>
        <v>M2</v>
      </c>
      <c r="J47" s="18" t="e">
        <f xml:space="preserve"> +#REF!</f>
        <v>#REF!</v>
      </c>
      <c r="K47" s="18" t="s">
        <v>17</v>
      </c>
      <c r="L47" s="21" t="s">
        <v>18</v>
      </c>
      <c r="M47" s="18">
        <f>+M46+1</f>
        <v>2</v>
      </c>
      <c r="N47" s="18" t="s">
        <v>50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23" customFormat="1" ht="16.5" customHeight="1" x14ac:dyDescent="0.25">
      <c r="A48" s="27" t="s">
        <v>134</v>
      </c>
      <c r="B48" s="27" t="s">
        <v>135</v>
      </c>
      <c r="C48" s="18"/>
      <c r="D48" s="18"/>
      <c r="E48" s="18" t="s">
        <v>16</v>
      </c>
      <c r="F48" s="20">
        <v>36143</v>
      </c>
      <c r="G48" s="18">
        <v>17</v>
      </c>
      <c r="H48" s="18">
        <v>75</v>
      </c>
      <c r="I48" s="18" t="s">
        <v>136</v>
      </c>
      <c r="J48" s="18" t="s">
        <v>92</v>
      </c>
      <c r="K48" s="18" t="s">
        <v>17</v>
      </c>
      <c r="L48" s="21" t="s">
        <v>34</v>
      </c>
      <c r="M48" s="24"/>
      <c r="N48" s="18" t="s">
        <v>92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3" customFormat="1" ht="16.5" customHeight="1" x14ac:dyDescent="0.25">
      <c r="A49" s="27" t="s">
        <v>137</v>
      </c>
      <c r="B49" s="27" t="s">
        <v>138</v>
      </c>
      <c r="C49" s="18"/>
      <c r="D49" s="18"/>
      <c r="E49" s="18" t="s">
        <v>16</v>
      </c>
      <c r="F49" s="20">
        <v>36012</v>
      </c>
      <c r="G49" s="18">
        <v>18</v>
      </c>
      <c r="H49" s="18">
        <v>75</v>
      </c>
      <c r="I49" s="18" t="s">
        <v>99</v>
      </c>
      <c r="J49" s="18" t="s">
        <v>111</v>
      </c>
      <c r="K49" s="18" t="s">
        <v>17</v>
      </c>
      <c r="L49" s="21" t="s">
        <v>18</v>
      </c>
      <c r="M49" s="18"/>
      <c r="N49" s="18" t="s">
        <v>112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3" customFormat="1" ht="16.5" customHeight="1" x14ac:dyDescent="0.25">
      <c r="A50" s="27" t="s">
        <v>139</v>
      </c>
      <c r="B50" s="27" t="s">
        <v>140</v>
      </c>
      <c r="C50" s="18"/>
      <c r="D50" s="18"/>
      <c r="E50" s="18" t="s">
        <v>16</v>
      </c>
      <c r="F50" s="20">
        <v>35941</v>
      </c>
      <c r="G50" s="18">
        <f>IF(F50&gt;0,DATEDIF(F50,$M$3,"Y"),"?")</f>
        <v>18</v>
      </c>
      <c r="H50" s="18">
        <v>75</v>
      </c>
      <c r="I50" s="18" t="str">
        <f>IF(G50&gt;1,VLOOKUP(G50,[3]katvek!$A$2:$B$86,2,TRUE),"?")</f>
        <v>T3</v>
      </c>
      <c r="J50" s="18" t="e">
        <f xml:space="preserve"> +#REF!</f>
        <v>#REF!</v>
      </c>
      <c r="K50" s="18" t="s">
        <v>17</v>
      </c>
      <c r="L50" s="21" t="s">
        <v>18</v>
      </c>
      <c r="M50" s="18">
        <f>+M49+1</f>
        <v>1</v>
      </c>
      <c r="N50" s="18" t="s">
        <v>50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3" customFormat="1" ht="16.5" customHeight="1" x14ac:dyDescent="0.25">
      <c r="A51" s="17" t="s">
        <v>141</v>
      </c>
      <c r="B51" s="17" t="s">
        <v>142</v>
      </c>
      <c r="C51" s="18"/>
      <c r="D51" s="18"/>
      <c r="E51" s="19" t="s">
        <v>16</v>
      </c>
      <c r="F51" s="19" t="s">
        <v>143</v>
      </c>
      <c r="G51" s="18">
        <v>18</v>
      </c>
      <c r="H51" s="18">
        <v>75</v>
      </c>
      <c r="I51" s="18" t="str">
        <f>IF(G51&gt;1,VLOOKUP(G51,[2]katvek!$A$2:$B$86,2,TRUE),"?")</f>
        <v>T3</v>
      </c>
      <c r="J51" s="18" t="e">
        <f xml:space="preserve"> +#REF!</f>
        <v>#REF!</v>
      </c>
      <c r="K51" s="18" t="s">
        <v>22</v>
      </c>
      <c r="L51" s="21" t="s">
        <v>18</v>
      </c>
      <c r="M51" s="24"/>
      <c r="N51" s="18" t="s">
        <v>23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3" customFormat="1" ht="16.5" customHeight="1" x14ac:dyDescent="0.25">
      <c r="A52" s="27" t="s">
        <v>144</v>
      </c>
      <c r="B52" s="27" t="s">
        <v>145</v>
      </c>
      <c r="C52" s="18"/>
      <c r="D52" s="18"/>
      <c r="E52" s="18" t="s">
        <v>16</v>
      </c>
      <c r="F52" s="20">
        <v>35529</v>
      </c>
      <c r="G52" s="18">
        <v>19</v>
      </c>
      <c r="H52" s="18">
        <v>75</v>
      </c>
      <c r="I52" s="18" t="s">
        <v>99</v>
      </c>
      <c r="J52" s="18" t="s">
        <v>27</v>
      </c>
      <c r="K52" s="19" t="s">
        <v>17</v>
      </c>
      <c r="L52" s="21" t="s">
        <v>18</v>
      </c>
      <c r="M52" s="24"/>
      <c r="N52" s="18" t="s">
        <v>28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3" customFormat="1" ht="16.5" customHeight="1" x14ac:dyDescent="0.25">
      <c r="A53" s="29" t="s">
        <v>146</v>
      </c>
      <c r="B53" s="27" t="s">
        <v>147</v>
      </c>
      <c r="C53" s="18"/>
      <c r="D53" s="18"/>
      <c r="E53" s="18" t="s">
        <v>16</v>
      </c>
      <c r="F53" s="30">
        <v>35451</v>
      </c>
      <c r="G53" s="18">
        <f>IF(F53&gt;0,DATEDIF(F53,$M$3,"Y"),"?")</f>
        <v>19</v>
      </c>
      <c r="H53" s="18">
        <v>75</v>
      </c>
      <c r="I53" s="18" t="str">
        <f>IF(G53&gt;1,VLOOKUP(G53,[8]katvek!$A$2:$B$86,2,TRUE),"?")</f>
        <v>T3</v>
      </c>
      <c r="J53" s="18" t="e">
        <f xml:space="preserve"> +#REF!</f>
        <v>#REF!</v>
      </c>
      <c r="K53" s="18" t="s">
        <v>17</v>
      </c>
      <c r="L53" s="21" t="s">
        <v>18</v>
      </c>
      <c r="M53" s="24"/>
      <c r="N53" s="18" t="s">
        <v>148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3" customFormat="1" ht="16.5" customHeight="1" x14ac:dyDescent="0.25">
      <c r="A54" s="27" t="s">
        <v>149</v>
      </c>
      <c r="B54" s="27" t="s">
        <v>150</v>
      </c>
      <c r="C54" s="18"/>
      <c r="D54" s="18"/>
      <c r="E54" s="18" t="s">
        <v>16</v>
      </c>
      <c r="F54" s="20">
        <v>34439</v>
      </c>
      <c r="G54" s="18">
        <v>22</v>
      </c>
      <c r="H54" s="18">
        <v>75</v>
      </c>
      <c r="I54" s="18" t="s">
        <v>26</v>
      </c>
      <c r="J54" s="18" t="s">
        <v>92</v>
      </c>
      <c r="K54" s="18" t="s">
        <v>17</v>
      </c>
      <c r="L54" s="21" t="s">
        <v>34</v>
      </c>
      <c r="M54" s="24"/>
      <c r="N54" s="18" t="s">
        <v>92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3" customFormat="1" ht="16.5" customHeight="1" x14ac:dyDescent="0.25">
      <c r="A55" s="27" t="s">
        <v>151</v>
      </c>
      <c r="B55" s="27" t="s">
        <v>152</v>
      </c>
      <c r="C55" s="18"/>
      <c r="D55" s="18"/>
      <c r="E55" s="18" t="s">
        <v>16</v>
      </c>
      <c r="F55" s="20">
        <v>31261</v>
      </c>
      <c r="G55" s="18">
        <v>31</v>
      </c>
      <c r="H55" s="18">
        <v>75</v>
      </c>
      <c r="I55" s="18" t="s">
        <v>32</v>
      </c>
      <c r="J55" s="18" t="s">
        <v>33</v>
      </c>
      <c r="K55" s="18" t="s">
        <v>17</v>
      </c>
      <c r="L55" s="21" t="s">
        <v>34</v>
      </c>
      <c r="M55" s="24"/>
      <c r="N55" s="18" t="s">
        <v>33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3" customFormat="1" ht="16.5" customHeight="1" x14ac:dyDescent="0.25">
      <c r="A56" s="27" t="s">
        <v>153</v>
      </c>
      <c r="B56" s="27" t="s">
        <v>154</v>
      </c>
      <c r="C56" s="18"/>
      <c r="D56" s="18"/>
      <c r="E56" s="18" t="s">
        <v>16</v>
      </c>
      <c r="F56" s="20">
        <v>30581</v>
      </c>
      <c r="G56" s="18">
        <v>32</v>
      </c>
      <c r="H56" s="18">
        <v>75</v>
      </c>
      <c r="I56" s="18" t="s">
        <v>32</v>
      </c>
      <c r="J56" s="18" t="s">
        <v>27</v>
      </c>
      <c r="K56" s="19" t="s">
        <v>17</v>
      </c>
      <c r="L56" s="21" t="s">
        <v>18</v>
      </c>
      <c r="M56" s="24"/>
      <c r="N56" s="18" t="s">
        <v>28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3" customFormat="1" ht="16.5" customHeight="1" x14ac:dyDescent="0.25">
      <c r="A57" s="27" t="s">
        <v>155</v>
      </c>
      <c r="B57" s="27" t="s">
        <v>156</v>
      </c>
      <c r="C57" s="18"/>
      <c r="D57" s="18"/>
      <c r="E57" s="18" t="s">
        <v>16</v>
      </c>
      <c r="F57" s="20" t="s">
        <v>157</v>
      </c>
      <c r="G57" s="18">
        <v>40</v>
      </c>
      <c r="H57" s="18">
        <v>75</v>
      </c>
      <c r="I57" s="18" t="str">
        <f>IF(G57&gt;1,VLOOKUP(G57,[2]katvek!$A$2:$B$86,2,TRUE),"?")</f>
        <v>M1</v>
      </c>
      <c r="J57" s="18" t="e">
        <f xml:space="preserve"> +#REF!</f>
        <v>#REF!</v>
      </c>
      <c r="K57" s="18" t="s">
        <v>22</v>
      </c>
      <c r="L57" s="21" t="s">
        <v>18</v>
      </c>
      <c r="M57" s="24"/>
      <c r="N57" s="18" t="s">
        <v>23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3" customFormat="1" ht="16.5" customHeight="1" x14ac:dyDescent="0.25">
      <c r="A58" s="29" t="s">
        <v>160</v>
      </c>
      <c r="B58" s="27" t="s">
        <v>499</v>
      </c>
      <c r="C58" s="18"/>
      <c r="D58" s="18"/>
      <c r="E58" s="18" t="s">
        <v>16</v>
      </c>
      <c r="F58" s="30">
        <v>22539</v>
      </c>
      <c r="G58" s="18">
        <v>55</v>
      </c>
      <c r="H58" s="18">
        <v>75</v>
      </c>
      <c r="I58" s="18" t="s">
        <v>163</v>
      </c>
      <c r="J58" s="18" t="e">
        <f xml:space="preserve"> +#REF!</f>
        <v>#REF!</v>
      </c>
      <c r="K58" s="18" t="s">
        <v>17</v>
      </c>
      <c r="L58" s="21" t="s">
        <v>34</v>
      </c>
      <c r="M58" s="18"/>
      <c r="N58" s="18" t="s">
        <v>70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3" customFormat="1" ht="16.5" customHeight="1" x14ac:dyDescent="0.25">
      <c r="A59" s="29" t="s">
        <v>161</v>
      </c>
      <c r="B59" s="27" t="s">
        <v>162</v>
      </c>
      <c r="C59" s="18"/>
      <c r="D59" s="18"/>
      <c r="E59" s="18" t="s">
        <v>16</v>
      </c>
      <c r="F59" s="30">
        <v>22180</v>
      </c>
      <c r="G59" s="18">
        <v>56</v>
      </c>
      <c r="H59" s="18">
        <v>75</v>
      </c>
      <c r="I59" s="18" t="s">
        <v>163</v>
      </c>
      <c r="J59" s="18" t="s">
        <v>164</v>
      </c>
      <c r="K59" s="18" t="s">
        <v>17</v>
      </c>
      <c r="L59" s="21" t="s">
        <v>34</v>
      </c>
      <c r="M59" s="24"/>
      <c r="N59" s="18" t="s">
        <v>164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3" customFormat="1" ht="16.5" customHeight="1" x14ac:dyDescent="0.25">
      <c r="A60" s="27" t="s">
        <v>165</v>
      </c>
      <c r="B60" s="27" t="s">
        <v>166</v>
      </c>
      <c r="C60" s="18"/>
      <c r="D60" s="18"/>
      <c r="E60" s="18" t="s">
        <v>16</v>
      </c>
      <c r="F60" s="20">
        <v>36412</v>
      </c>
      <c r="G60" s="18">
        <v>14</v>
      </c>
      <c r="H60" s="18">
        <v>82.5</v>
      </c>
      <c r="I60" s="18" t="str">
        <f>IF(G60&gt;1,VLOOKUP(G60,[2]katvek!$A$2:$B$86,2,TRUE),"?")</f>
        <v>T1</v>
      </c>
      <c r="J60" s="18" t="e">
        <f xml:space="preserve"> +#REF!</f>
        <v>#REF!</v>
      </c>
      <c r="K60" s="18" t="s">
        <v>22</v>
      </c>
      <c r="L60" s="21" t="s">
        <v>18</v>
      </c>
      <c r="M60" s="24"/>
      <c r="N60" s="18" t="s">
        <v>23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3" customFormat="1" ht="16.5" customHeight="1" x14ac:dyDescent="0.25">
      <c r="A61" s="17" t="s">
        <v>167</v>
      </c>
      <c r="B61" s="17" t="s">
        <v>168</v>
      </c>
      <c r="C61" s="18"/>
      <c r="D61" s="18"/>
      <c r="E61" s="19" t="s">
        <v>16</v>
      </c>
      <c r="F61" s="28" t="s">
        <v>169</v>
      </c>
      <c r="G61" s="18">
        <v>18</v>
      </c>
      <c r="H61" s="18">
        <v>82.5</v>
      </c>
      <c r="I61" s="18" t="s">
        <v>99</v>
      </c>
      <c r="J61" s="18" t="s">
        <v>116</v>
      </c>
      <c r="K61" s="19" t="s">
        <v>117</v>
      </c>
      <c r="L61" s="21" t="s">
        <v>34</v>
      </c>
      <c r="M61" s="24"/>
      <c r="N61" s="18" t="s">
        <v>118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3" customFormat="1" ht="16.5" customHeight="1" x14ac:dyDescent="0.25">
      <c r="A62" s="27" t="s">
        <v>170</v>
      </c>
      <c r="B62" s="27" t="s">
        <v>171</v>
      </c>
      <c r="C62" s="18"/>
      <c r="D62" s="18"/>
      <c r="E62" s="18" t="s">
        <v>16</v>
      </c>
      <c r="F62" s="20">
        <v>30136</v>
      </c>
      <c r="G62" s="18">
        <v>34</v>
      </c>
      <c r="H62" s="18">
        <v>82.5</v>
      </c>
      <c r="I62" s="18" t="s">
        <v>32</v>
      </c>
      <c r="J62" s="18" t="s">
        <v>107</v>
      </c>
      <c r="K62" s="18" t="s">
        <v>17</v>
      </c>
      <c r="L62" s="21" t="s">
        <v>18</v>
      </c>
      <c r="M62" s="24"/>
      <c r="N62" s="18" t="s">
        <v>108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3" customFormat="1" ht="16.5" customHeight="1" x14ac:dyDescent="0.25">
      <c r="A63" s="27" t="s">
        <v>172</v>
      </c>
      <c r="B63" s="27" t="s">
        <v>173</v>
      </c>
      <c r="C63" s="18"/>
      <c r="D63" s="18"/>
      <c r="E63" s="18" t="s">
        <v>16</v>
      </c>
      <c r="F63" s="20">
        <v>29710</v>
      </c>
      <c r="G63" s="18">
        <f>IF(F63&gt;0,DATEDIF(F63,$M$3,"Y"),"?")</f>
        <v>35</v>
      </c>
      <c r="H63" s="18">
        <v>82.5</v>
      </c>
      <c r="I63" s="18" t="str">
        <f>IF(G63&gt;1,VLOOKUP(G63,[8]katvek!$A$2:$B$86,2,TRUE),"?")</f>
        <v>O</v>
      </c>
      <c r="J63" s="18" t="e">
        <f xml:space="preserve"> +#REF!</f>
        <v>#REF!</v>
      </c>
      <c r="K63" s="18" t="s">
        <v>17</v>
      </c>
      <c r="L63" s="21" t="s">
        <v>18</v>
      </c>
      <c r="M63" s="24"/>
      <c r="N63" s="18" t="s">
        <v>148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3" customFormat="1" ht="16.5" customHeight="1" x14ac:dyDescent="0.25">
      <c r="A64" s="27" t="s">
        <v>158</v>
      </c>
      <c r="B64" s="27" t="s">
        <v>159</v>
      </c>
      <c r="C64" s="18"/>
      <c r="D64" s="18"/>
      <c r="E64" s="18" t="s">
        <v>16</v>
      </c>
      <c r="F64" s="20">
        <v>26194</v>
      </c>
      <c r="G64" s="18">
        <f>IF(F64&gt;0,DATEDIF(F64,$M$3,"Y"),"?")</f>
        <v>45</v>
      </c>
      <c r="H64" s="18">
        <v>82.5</v>
      </c>
      <c r="I64" s="18" t="str">
        <f>IF(G64&gt;1,VLOOKUP(G64,[6]katvek!$A$2:$B$86,2,TRUE),"?")</f>
        <v>M2</v>
      </c>
      <c r="J64" s="18" t="e">
        <f xml:space="preserve"> +#REF!</f>
        <v>#REF!</v>
      </c>
      <c r="K64" s="18" t="s">
        <v>17</v>
      </c>
      <c r="L64" s="21" t="s">
        <v>34</v>
      </c>
      <c r="M64" s="18"/>
      <c r="N64" s="18" t="s">
        <v>70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41" s="23" customFormat="1" ht="16.5" customHeight="1" x14ac:dyDescent="0.25">
      <c r="A65" s="27" t="s">
        <v>174</v>
      </c>
      <c r="B65" s="27" t="s">
        <v>175</v>
      </c>
      <c r="C65" s="18"/>
      <c r="D65" s="18"/>
      <c r="E65" s="18" t="s">
        <v>16</v>
      </c>
      <c r="F65" s="20">
        <v>31238</v>
      </c>
      <c r="G65" s="18">
        <f>IF(F65&gt;0,DATEDIF(F65,$M$3,"Y"),"?")</f>
        <v>31</v>
      </c>
      <c r="H65" s="18">
        <v>90</v>
      </c>
      <c r="I65" s="18" t="str">
        <f>IF(G65&gt;1,VLOOKUP(G65,[6]katvek!$A$2:$B$86,2,TRUE),"?")</f>
        <v>O</v>
      </c>
      <c r="J65" s="18" t="e">
        <f xml:space="preserve"> +#REF!</f>
        <v>#REF!</v>
      </c>
      <c r="K65" s="18" t="s">
        <v>17</v>
      </c>
      <c r="L65" s="21" t="s">
        <v>34</v>
      </c>
      <c r="M65" s="18"/>
      <c r="N65" s="18" t="s">
        <v>70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41" s="23" customFormat="1" ht="16.5" customHeight="1" x14ac:dyDescent="0.25">
      <c r="A66" s="27" t="s">
        <v>176</v>
      </c>
      <c r="B66" s="27" t="s">
        <v>177</v>
      </c>
      <c r="C66" s="18"/>
      <c r="D66" s="18"/>
      <c r="E66" s="18" t="s">
        <v>16</v>
      </c>
      <c r="F66" s="20">
        <v>30454</v>
      </c>
      <c r="G66" s="18">
        <f>IF(F66&gt;0,DATEDIF(F66,$M$3,"Y"),"?")</f>
        <v>33</v>
      </c>
      <c r="H66" s="18">
        <v>90</v>
      </c>
      <c r="I66" s="18" t="str">
        <f>IF(G66&gt;1,VLOOKUP(G66,[3]katvek!$A$2:$B$86,2,TRUE),"?")</f>
        <v>O</v>
      </c>
      <c r="J66" s="18" t="e">
        <f xml:space="preserve"> +#REF!</f>
        <v>#REF!</v>
      </c>
      <c r="K66" s="18" t="s">
        <v>17</v>
      </c>
      <c r="L66" s="21" t="s">
        <v>18</v>
      </c>
      <c r="M66" s="18">
        <f>+M65+1</f>
        <v>1</v>
      </c>
      <c r="N66" s="18" t="s">
        <v>50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41" s="23" customFormat="1" ht="16.5" customHeight="1" x14ac:dyDescent="0.25">
      <c r="A67" s="27" t="s">
        <v>178</v>
      </c>
      <c r="B67" s="27" t="s">
        <v>179</v>
      </c>
      <c r="C67" s="18"/>
      <c r="D67" s="18"/>
      <c r="E67" s="18" t="s">
        <v>16</v>
      </c>
      <c r="F67" s="20" t="s">
        <v>180</v>
      </c>
      <c r="G67" s="18">
        <v>45</v>
      </c>
      <c r="H67" s="18" t="s">
        <v>181</v>
      </c>
      <c r="I67" s="18" t="s">
        <v>182</v>
      </c>
      <c r="J67" s="18" t="s">
        <v>111</v>
      </c>
      <c r="K67" s="18" t="s">
        <v>117</v>
      </c>
      <c r="L67" s="21" t="s">
        <v>18</v>
      </c>
      <c r="M67" s="24"/>
      <c r="N67" s="18" t="s">
        <v>183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41" s="23" customFormat="1" ht="16.5" customHeight="1" x14ac:dyDescent="0.25">
      <c r="A68" s="25" t="s">
        <v>184</v>
      </c>
      <c r="B68" s="25" t="s">
        <v>185</v>
      </c>
      <c r="C68" s="18"/>
      <c r="D68" s="18"/>
      <c r="E68" s="18" t="s">
        <v>16</v>
      </c>
      <c r="F68" s="20">
        <v>35205</v>
      </c>
      <c r="G68" s="18">
        <v>20</v>
      </c>
      <c r="H68" s="18" t="s">
        <v>186</v>
      </c>
      <c r="I68" s="18" t="s">
        <v>26</v>
      </c>
      <c r="J68" s="18" t="s">
        <v>33</v>
      </c>
      <c r="K68" s="18" t="s">
        <v>17</v>
      </c>
      <c r="L68" s="21" t="s">
        <v>34</v>
      </c>
      <c r="M68" s="24"/>
      <c r="N68" s="18" t="s">
        <v>33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41" ht="16.5" customHeight="1" x14ac:dyDescent="0.25">
      <c r="A69" s="29" t="s">
        <v>187</v>
      </c>
      <c r="B69" s="27" t="s">
        <v>188</v>
      </c>
      <c r="C69" s="18"/>
      <c r="D69" s="18"/>
      <c r="E69" s="18" t="s">
        <v>16</v>
      </c>
      <c r="F69" s="30">
        <v>33529</v>
      </c>
      <c r="G69" s="18">
        <v>24</v>
      </c>
      <c r="H69" s="18" t="s">
        <v>186</v>
      </c>
      <c r="I69" s="18" t="s">
        <v>32</v>
      </c>
      <c r="J69" s="18" t="s">
        <v>33</v>
      </c>
      <c r="K69" s="18" t="s">
        <v>17</v>
      </c>
      <c r="L69" s="21" t="s">
        <v>34</v>
      </c>
      <c r="M69" s="24"/>
      <c r="N69" s="18" t="s">
        <v>33</v>
      </c>
    </row>
    <row r="70" spans="1:41" ht="15.75" x14ac:dyDescent="0.25">
      <c r="A70" s="29"/>
      <c r="B70" s="27"/>
      <c r="C70" s="18"/>
      <c r="D70" s="18"/>
      <c r="E70" s="18"/>
      <c r="F70" s="30"/>
      <c r="G70" s="18"/>
      <c r="H70" s="18"/>
      <c r="I70" s="18"/>
      <c r="J70" s="18"/>
      <c r="K70" s="18"/>
      <c r="L70" s="21"/>
      <c r="M70" s="24"/>
      <c r="N70" s="18"/>
    </row>
    <row r="71" spans="1:41" ht="21" x14ac:dyDescent="0.25">
      <c r="A71" s="33" t="s">
        <v>189</v>
      </c>
      <c r="B71" s="27"/>
      <c r="C71" s="18"/>
      <c r="D71" s="18"/>
      <c r="E71" s="18"/>
      <c r="F71" s="30"/>
      <c r="G71" s="18"/>
      <c r="H71" s="18"/>
      <c r="I71" s="18"/>
      <c r="J71" s="18"/>
      <c r="K71" s="18"/>
      <c r="L71" s="21"/>
      <c r="M71" s="24"/>
      <c r="N71" s="18"/>
    </row>
    <row r="72" spans="1:41" ht="16.5" customHeight="1" x14ac:dyDescent="0.25">
      <c r="A72" s="27" t="s">
        <v>190</v>
      </c>
      <c r="B72" s="27" t="s">
        <v>191</v>
      </c>
      <c r="C72" s="18"/>
      <c r="D72" s="18"/>
      <c r="E72" s="18" t="s">
        <v>192</v>
      </c>
      <c r="F72" s="20">
        <v>37472</v>
      </c>
      <c r="G72" s="18">
        <f>IF(F72&gt;0,DATEDIF(F72,$M$3,"Y"),"?")</f>
        <v>14</v>
      </c>
      <c r="H72" s="18">
        <v>56</v>
      </c>
      <c r="I72" s="18" t="str">
        <f>IF(G72&gt;1,VLOOKUP(G72,[3]katvek!$A$2:$B$86,2,TRUE),"?")</f>
        <v>T1</v>
      </c>
      <c r="J72" s="18" t="e">
        <f xml:space="preserve"> +#REF!</f>
        <v>#REF!</v>
      </c>
      <c r="K72" s="18" t="s">
        <v>17</v>
      </c>
      <c r="L72" s="21" t="s">
        <v>18</v>
      </c>
      <c r="M72" s="18">
        <f>+M71+1</f>
        <v>1</v>
      </c>
      <c r="N72" s="18" t="s">
        <v>50</v>
      </c>
    </row>
    <row r="73" spans="1:41" ht="16.5" customHeight="1" x14ac:dyDescent="0.25">
      <c r="A73" s="27" t="s">
        <v>193</v>
      </c>
      <c r="B73" s="27" t="s">
        <v>194</v>
      </c>
      <c r="C73" s="18"/>
      <c r="D73" s="18"/>
      <c r="E73" s="18" t="s">
        <v>192</v>
      </c>
      <c r="F73" s="20">
        <v>36323</v>
      </c>
      <c r="G73" s="18">
        <v>16</v>
      </c>
      <c r="H73" s="18">
        <v>56</v>
      </c>
      <c r="I73" s="18" t="str">
        <f>IF(G73&gt;1,VLOOKUP(G73,[2]katvek!$A$2:$B$86,2,TRUE),"?")</f>
        <v>T2</v>
      </c>
      <c r="J73" s="18" t="e">
        <f xml:space="preserve"> +#REF!</f>
        <v>#REF!</v>
      </c>
      <c r="K73" s="18" t="s">
        <v>22</v>
      </c>
      <c r="L73" s="21" t="s">
        <v>18</v>
      </c>
      <c r="M73" s="24"/>
      <c r="N73" s="18" t="s">
        <v>23</v>
      </c>
    </row>
    <row r="74" spans="1:41" ht="16.5" customHeight="1" x14ac:dyDescent="0.25">
      <c r="A74" s="27" t="s">
        <v>195</v>
      </c>
      <c r="B74" s="27" t="s">
        <v>196</v>
      </c>
      <c r="C74" s="18"/>
      <c r="D74" s="18"/>
      <c r="E74" s="18" t="s">
        <v>192</v>
      </c>
      <c r="F74" s="20">
        <v>29090</v>
      </c>
      <c r="G74" s="18">
        <v>37</v>
      </c>
      <c r="H74" s="18">
        <v>56</v>
      </c>
      <c r="I74" s="18" t="s">
        <v>32</v>
      </c>
      <c r="J74" s="18" t="s">
        <v>92</v>
      </c>
      <c r="K74" s="18" t="s">
        <v>17</v>
      </c>
      <c r="L74" s="21" t="s">
        <v>34</v>
      </c>
      <c r="M74" s="24"/>
      <c r="N74" s="18" t="s">
        <v>92</v>
      </c>
    </row>
    <row r="75" spans="1:41" ht="16.5" customHeight="1" x14ac:dyDescent="0.25">
      <c r="A75" s="27" t="s">
        <v>197</v>
      </c>
      <c r="B75" s="27" t="s">
        <v>198</v>
      </c>
      <c r="C75" s="18"/>
      <c r="D75" s="18"/>
      <c r="E75" s="18" t="s">
        <v>192</v>
      </c>
      <c r="F75" s="20">
        <v>37154</v>
      </c>
      <c r="G75" s="18">
        <v>14</v>
      </c>
      <c r="H75" s="18">
        <v>60</v>
      </c>
      <c r="I75" s="18" t="s">
        <v>199</v>
      </c>
      <c r="J75" s="18" t="s">
        <v>92</v>
      </c>
      <c r="K75" s="18" t="s">
        <v>17</v>
      </c>
      <c r="L75" s="21" t="s">
        <v>34</v>
      </c>
      <c r="M75" s="24"/>
      <c r="N75" s="18" t="s">
        <v>92</v>
      </c>
    </row>
    <row r="76" spans="1:41" ht="16.5" customHeight="1" x14ac:dyDescent="0.25">
      <c r="A76" s="17" t="s">
        <v>200</v>
      </c>
      <c r="B76" s="17" t="s">
        <v>201</v>
      </c>
      <c r="C76" s="18"/>
      <c r="D76" s="18"/>
      <c r="E76" s="19" t="s">
        <v>192</v>
      </c>
      <c r="F76" s="20">
        <v>35980</v>
      </c>
      <c r="G76" s="18">
        <f>IF(F76&gt;0,DATEDIF(F76,$M$3,"Y"),"?")</f>
        <v>18</v>
      </c>
      <c r="H76" s="18">
        <v>60</v>
      </c>
      <c r="I76" s="18" t="str">
        <f>IF(G76&gt;1,VLOOKUP(G76,[1]katvek!$A$2:$B$86,2,TRUE),"?")</f>
        <v>T3</v>
      </c>
      <c r="J76" s="18" t="e">
        <f xml:space="preserve"> +#REF!</f>
        <v>#REF!</v>
      </c>
      <c r="K76" s="19" t="s">
        <v>17</v>
      </c>
      <c r="L76" s="21" t="s">
        <v>18</v>
      </c>
      <c r="M76" s="18"/>
      <c r="N76" s="18" t="s">
        <v>19</v>
      </c>
    </row>
    <row r="77" spans="1:41" ht="16.5" customHeight="1" x14ac:dyDescent="0.25">
      <c r="A77" s="17" t="s">
        <v>202</v>
      </c>
      <c r="B77" s="25" t="s">
        <v>203</v>
      </c>
      <c r="C77" s="18"/>
      <c r="D77" s="18"/>
      <c r="E77" s="26" t="s">
        <v>192</v>
      </c>
      <c r="F77" s="20">
        <v>35689</v>
      </c>
      <c r="G77" s="18">
        <v>19</v>
      </c>
      <c r="H77" s="18">
        <v>60</v>
      </c>
      <c r="I77" s="18" t="s">
        <v>99</v>
      </c>
      <c r="J77" s="18" t="s">
        <v>27</v>
      </c>
      <c r="K77" s="19" t="s">
        <v>17</v>
      </c>
      <c r="L77" s="21" t="s">
        <v>18</v>
      </c>
      <c r="M77" s="24"/>
      <c r="N77" s="18" t="s">
        <v>28</v>
      </c>
    </row>
    <row r="78" spans="1:41" ht="16.5" customHeight="1" x14ac:dyDescent="0.25">
      <c r="A78" s="17" t="s">
        <v>204</v>
      </c>
      <c r="B78" s="17" t="s">
        <v>205</v>
      </c>
      <c r="C78" s="18"/>
      <c r="D78" s="18"/>
      <c r="E78" s="19" t="s">
        <v>192</v>
      </c>
      <c r="F78" s="20">
        <v>28119</v>
      </c>
      <c r="G78" s="18">
        <v>39</v>
      </c>
      <c r="H78" s="18">
        <v>60</v>
      </c>
      <c r="I78" s="18" t="s">
        <v>32</v>
      </c>
      <c r="J78" s="18" t="s">
        <v>206</v>
      </c>
      <c r="K78" s="19" t="s">
        <v>22</v>
      </c>
      <c r="L78" s="21" t="s">
        <v>18</v>
      </c>
      <c r="M78" s="24"/>
      <c r="N78" s="18" t="s">
        <v>206</v>
      </c>
    </row>
    <row r="79" spans="1:41" ht="16.5" customHeight="1" x14ac:dyDescent="0.25">
      <c r="A79" s="17" t="s">
        <v>207</v>
      </c>
      <c r="B79" s="17" t="s">
        <v>208</v>
      </c>
      <c r="C79" s="18"/>
      <c r="D79" s="18"/>
      <c r="E79" s="19" t="s">
        <v>192</v>
      </c>
      <c r="F79" s="20">
        <v>23285</v>
      </c>
      <c r="G79" s="18">
        <f>IF(F79&gt;0,DATEDIF(F79,$M$3,"Y"),"?")</f>
        <v>52</v>
      </c>
      <c r="H79" s="18">
        <v>60</v>
      </c>
      <c r="I79" s="18" t="str">
        <f>IF(G79&gt;1,VLOOKUP(G79,[1]katvek!$A$2:$B$86,2,TRUE),"?")</f>
        <v>M3</v>
      </c>
      <c r="J79" s="18" t="e">
        <f xml:space="preserve"> +#REF!</f>
        <v>#REF!</v>
      </c>
      <c r="K79" s="19" t="s">
        <v>17</v>
      </c>
      <c r="L79" s="21" t="s">
        <v>18</v>
      </c>
      <c r="M79" s="18"/>
      <c r="N79" s="18" t="s">
        <v>19</v>
      </c>
    </row>
    <row r="80" spans="1:41" ht="16.5" customHeight="1" x14ac:dyDescent="0.25">
      <c r="A80" s="27" t="s">
        <v>209</v>
      </c>
      <c r="B80" s="27" t="s">
        <v>210</v>
      </c>
      <c r="C80" s="18"/>
      <c r="D80" s="18"/>
      <c r="E80" s="18" t="s">
        <v>192</v>
      </c>
      <c r="F80" s="20">
        <v>36829</v>
      </c>
      <c r="G80" s="18">
        <f>IF(F80&gt;0,DATEDIF(F80,$M$3,"Y"),"?")</f>
        <v>15</v>
      </c>
      <c r="H80" s="18">
        <v>67.5</v>
      </c>
      <c r="I80" s="18" t="str">
        <f>IF(G80&gt;1,VLOOKUP(G80,[3]katvek!$A$2:$B$86,2,TRUE),"?")</f>
        <v>T1</v>
      </c>
      <c r="J80" s="18" t="e">
        <f xml:space="preserve"> +#REF!</f>
        <v>#REF!</v>
      </c>
      <c r="K80" s="18" t="s">
        <v>17</v>
      </c>
      <c r="L80" s="21" t="s">
        <v>18</v>
      </c>
      <c r="M80" s="18">
        <f>+M79+1</f>
        <v>1</v>
      </c>
      <c r="N80" s="18" t="s">
        <v>50</v>
      </c>
    </row>
    <row r="81" spans="1:14" ht="16.5" customHeight="1" x14ac:dyDescent="0.25">
      <c r="A81" s="27" t="s">
        <v>211</v>
      </c>
      <c r="B81" s="27" t="s">
        <v>212</v>
      </c>
      <c r="C81" s="18"/>
      <c r="D81" s="18"/>
      <c r="E81" s="18" t="s">
        <v>192</v>
      </c>
      <c r="F81" s="20">
        <v>36804</v>
      </c>
      <c r="G81" s="18">
        <f>IF(F81&gt;0,DATEDIF(F81,$M$3,"Y"),"?")</f>
        <v>15</v>
      </c>
      <c r="H81" s="18">
        <v>67.5</v>
      </c>
      <c r="I81" s="18" t="str">
        <f>IF(G81&gt;1,VLOOKUP(G81,[3]katvek!$A$2:$B$86,2,TRUE),"?")</f>
        <v>T1</v>
      </c>
      <c r="J81" s="18" t="e">
        <f xml:space="preserve"> +#REF!</f>
        <v>#REF!</v>
      </c>
      <c r="K81" s="18" t="s">
        <v>17</v>
      </c>
      <c r="L81" s="21" t="s">
        <v>18</v>
      </c>
      <c r="M81" s="18">
        <f>+M80+1</f>
        <v>2</v>
      </c>
      <c r="N81" s="18" t="s">
        <v>50</v>
      </c>
    </row>
    <row r="82" spans="1:14" ht="16.5" customHeight="1" x14ac:dyDescent="0.25">
      <c r="A82" s="17" t="s">
        <v>213</v>
      </c>
      <c r="B82" s="25" t="s">
        <v>214</v>
      </c>
      <c r="C82" s="18"/>
      <c r="D82" s="18"/>
      <c r="E82" s="26" t="s">
        <v>192</v>
      </c>
      <c r="F82" s="20">
        <v>36621</v>
      </c>
      <c r="G82" s="18">
        <v>16</v>
      </c>
      <c r="H82" s="18">
        <v>67.5</v>
      </c>
      <c r="I82" s="18" t="s">
        <v>136</v>
      </c>
      <c r="J82" s="18" t="s">
        <v>27</v>
      </c>
      <c r="K82" s="19" t="s">
        <v>17</v>
      </c>
      <c r="L82" s="21" t="s">
        <v>18</v>
      </c>
      <c r="M82" s="24"/>
      <c r="N82" s="18" t="s">
        <v>28</v>
      </c>
    </row>
    <row r="83" spans="1:14" ht="16.5" customHeight="1" x14ac:dyDescent="0.25">
      <c r="A83" s="27" t="s">
        <v>215</v>
      </c>
      <c r="B83" s="27" t="s">
        <v>216</v>
      </c>
      <c r="C83" s="18"/>
      <c r="D83" s="18"/>
      <c r="E83" s="18" t="s">
        <v>192</v>
      </c>
      <c r="F83" s="20">
        <v>35627</v>
      </c>
      <c r="G83" s="18">
        <f>IF(F83&gt;0,DATEDIF(F83,$M$3,"Y"),"?")</f>
        <v>19</v>
      </c>
      <c r="H83" s="18">
        <v>67.5</v>
      </c>
      <c r="I83" s="18" t="str">
        <f>IF(G83&gt;1,VLOOKUP(G83,[3]katvek!$A$2:$B$86,2,TRUE),"?")</f>
        <v>T3</v>
      </c>
      <c r="J83" s="18" t="e">
        <f xml:space="preserve"> +#REF!</f>
        <v>#REF!</v>
      </c>
      <c r="K83" s="18" t="s">
        <v>17</v>
      </c>
      <c r="L83" s="21" t="s">
        <v>18</v>
      </c>
      <c r="M83" s="18">
        <f>+M82+1</f>
        <v>1</v>
      </c>
      <c r="N83" s="18" t="s">
        <v>50</v>
      </c>
    </row>
    <row r="84" spans="1:14" ht="16.5" customHeight="1" x14ac:dyDescent="0.25">
      <c r="A84" s="17" t="s">
        <v>217</v>
      </c>
      <c r="B84" s="17" t="s">
        <v>218</v>
      </c>
      <c r="C84" s="18"/>
      <c r="D84" s="18"/>
      <c r="E84" s="19" t="s">
        <v>192</v>
      </c>
      <c r="F84" s="20">
        <v>35317</v>
      </c>
      <c r="G84" s="18">
        <v>20</v>
      </c>
      <c r="H84" s="18">
        <v>67.5</v>
      </c>
      <c r="I84" s="18" t="s">
        <v>26</v>
      </c>
      <c r="J84" s="18" t="s">
        <v>206</v>
      </c>
      <c r="K84" s="19" t="s">
        <v>22</v>
      </c>
      <c r="L84" s="21" t="s">
        <v>18</v>
      </c>
      <c r="M84" s="24"/>
      <c r="N84" s="18" t="s">
        <v>206</v>
      </c>
    </row>
    <row r="85" spans="1:14" ht="16.5" customHeight="1" x14ac:dyDescent="0.25">
      <c r="A85" s="27" t="s">
        <v>219</v>
      </c>
      <c r="B85" s="27" t="s">
        <v>220</v>
      </c>
      <c r="C85" s="18"/>
      <c r="D85" s="18"/>
      <c r="E85" s="18" t="s">
        <v>192</v>
      </c>
      <c r="F85" s="20">
        <v>35273</v>
      </c>
      <c r="G85" s="18">
        <f>IF(F85&gt;0,DATEDIF(F85,$M$3,"Y"),"?")</f>
        <v>20</v>
      </c>
      <c r="H85" s="18">
        <v>67.5</v>
      </c>
      <c r="I85" s="18" t="str">
        <f>IF(G85&gt;1,VLOOKUP(G85,[3]katvek!$A$2:$B$86,2,TRUE),"?")</f>
        <v>J</v>
      </c>
      <c r="J85" s="18" t="e">
        <f xml:space="preserve"> +#REF!</f>
        <v>#REF!</v>
      </c>
      <c r="K85" s="18" t="s">
        <v>17</v>
      </c>
      <c r="L85" s="21" t="s">
        <v>18</v>
      </c>
      <c r="M85" s="18">
        <f>+M84+1</f>
        <v>1</v>
      </c>
      <c r="N85" s="18" t="s">
        <v>50</v>
      </c>
    </row>
    <row r="86" spans="1:14" ht="16.5" customHeight="1" x14ac:dyDescent="0.25">
      <c r="A86" s="29" t="s">
        <v>221</v>
      </c>
      <c r="B86" s="27" t="s">
        <v>222</v>
      </c>
      <c r="C86" s="18"/>
      <c r="D86" s="18"/>
      <c r="E86" s="18" t="s">
        <v>192</v>
      </c>
      <c r="F86" s="30">
        <v>34434</v>
      </c>
      <c r="G86" s="18">
        <v>22</v>
      </c>
      <c r="H86" s="18">
        <v>67.5</v>
      </c>
      <c r="I86" s="18" t="s">
        <v>26</v>
      </c>
      <c r="J86" s="18" t="s">
        <v>111</v>
      </c>
      <c r="K86" s="18" t="s">
        <v>17</v>
      </c>
      <c r="L86" s="21" t="s">
        <v>18</v>
      </c>
      <c r="M86" s="18"/>
      <c r="N86" s="18" t="s">
        <v>112</v>
      </c>
    </row>
    <row r="87" spans="1:14" ht="16.5" customHeight="1" x14ac:dyDescent="0.25">
      <c r="A87" s="17" t="s">
        <v>223</v>
      </c>
      <c r="B87" s="17" t="s">
        <v>224</v>
      </c>
      <c r="C87" s="18"/>
      <c r="D87" s="18"/>
      <c r="E87" s="19" t="s">
        <v>192</v>
      </c>
      <c r="F87" s="20">
        <v>34128</v>
      </c>
      <c r="G87" s="18">
        <v>23</v>
      </c>
      <c r="H87" s="18">
        <v>67.5</v>
      </c>
      <c r="I87" s="18" t="s">
        <v>26</v>
      </c>
      <c r="J87" s="18" t="s">
        <v>116</v>
      </c>
      <c r="K87" s="19" t="s">
        <v>117</v>
      </c>
      <c r="L87" s="21" t="s">
        <v>34</v>
      </c>
      <c r="M87" s="24"/>
      <c r="N87" s="18" t="s">
        <v>118</v>
      </c>
    </row>
    <row r="88" spans="1:14" ht="16.5" customHeight="1" x14ac:dyDescent="0.25">
      <c r="A88" s="17" t="s">
        <v>225</v>
      </c>
      <c r="B88" s="17" t="s">
        <v>226</v>
      </c>
      <c r="C88" s="18"/>
      <c r="D88" s="18"/>
      <c r="E88" s="19" t="s">
        <v>192</v>
      </c>
      <c r="F88" s="28" t="s">
        <v>227</v>
      </c>
      <c r="G88" s="19">
        <v>25</v>
      </c>
      <c r="H88" s="18">
        <v>67.5</v>
      </c>
      <c r="I88" s="18" t="str">
        <f>IF(G88&gt;1,VLOOKUP(G88,[2]katvek!$A$2:$B$86,2,TRUE),"?")</f>
        <v>O</v>
      </c>
      <c r="J88" s="18" t="e">
        <f xml:space="preserve"> +#REF!</f>
        <v>#REF!</v>
      </c>
      <c r="K88" s="18" t="s">
        <v>22</v>
      </c>
      <c r="L88" s="21" t="s">
        <v>18</v>
      </c>
      <c r="M88" s="24"/>
      <c r="N88" s="18" t="s">
        <v>23</v>
      </c>
    </row>
    <row r="89" spans="1:14" ht="16.5" customHeight="1" x14ac:dyDescent="0.25">
      <c r="A89" s="17" t="s">
        <v>228</v>
      </c>
      <c r="B89" s="17" t="s">
        <v>229</v>
      </c>
      <c r="C89" s="18"/>
      <c r="D89" s="18"/>
      <c r="E89" s="19" t="s">
        <v>192</v>
      </c>
      <c r="F89" s="28">
        <v>30439</v>
      </c>
      <c r="G89" s="18">
        <f>IF(F89&gt;0,DATEDIF(F89,$M$3,"Y"),"?")</f>
        <v>33</v>
      </c>
      <c r="H89" s="18">
        <v>67.5</v>
      </c>
      <c r="I89" s="18" t="str">
        <f>IF(G89&gt;1,VLOOKUP(G89,[2]katvek!$A$2:$B$86,2,TRUE),"?")</f>
        <v>O</v>
      </c>
      <c r="J89" s="18" t="e">
        <f xml:space="preserve"> +#REF!</f>
        <v>#REF!</v>
      </c>
      <c r="K89" s="19" t="s">
        <v>22</v>
      </c>
      <c r="L89" s="21" t="s">
        <v>18</v>
      </c>
      <c r="M89" s="24"/>
      <c r="N89" s="18" t="s">
        <v>23</v>
      </c>
    </row>
    <row r="90" spans="1:14" ht="16.5" customHeight="1" x14ac:dyDescent="0.25">
      <c r="A90" s="17" t="s">
        <v>230</v>
      </c>
      <c r="B90" s="17" t="s">
        <v>231</v>
      </c>
      <c r="C90" s="18"/>
      <c r="D90" s="18"/>
      <c r="E90" s="19" t="s">
        <v>192</v>
      </c>
      <c r="F90" s="20">
        <v>27714</v>
      </c>
      <c r="G90" s="18">
        <f>IF(F90&gt;0,DATEDIF(F90,$M$3,"Y"),"?")</f>
        <v>40</v>
      </c>
      <c r="H90" s="18">
        <v>67.5</v>
      </c>
      <c r="I90" s="18" t="str">
        <f>IF(G90&gt;1,VLOOKUP(G90,[9]katvek!$A$2:$B$86,2,TRUE),"?")</f>
        <v>M1</v>
      </c>
      <c r="J90" s="18" t="e">
        <f xml:space="preserve"> +#REF!</f>
        <v>#REF!</v>
      </c>
      <c r="K90" s="18" t="s">
        <v>17</v>
      </c>
      <c r="L90" s="21" t="s">
        <v>18</v>
      </c>
      <c r="M90" s="18"/>
      <c r="N90" s="18" t="s">
        <v>232</v>
      </c>
    </row>
    <row r="91" spans="1:14" ht="16.5" customHeight="1" x14ac:dyDescent="0.25">
      <c r="A91" s="27" t="s">
        <v>233</v>
      </c>
      <c r="B91" s="27" t="s">
        <v>234</v>
      </c>
      <c r="C91" s="18"/>
      <c r="D91" s="18"/>
      <c r="E91" s="18" t="s">
        <v>192</v>
      </c>
      <c r="F91" s="20" t="s">
        <v>235</v>
      </c>
      <c r="G91" s="18">
        <v>64</v>
      </c>
      <c r="H91" s="18">
        <v>67.5</v>
      </c>
      <c r="I91" s="18" t="s">
        <v>236</v>
      </c>
      <c r="J91" s="18" t="s">
        <v>111</v>
      </c>
      <c r="K91" s="18" t="s">
        <v>117</v>
      </c>
      <c r="L91" s="21" t="s">
        <v>18</v>
      </c>
      <c r="M91" s="24"/>
      <c r="N91" s="18" t="s">
        <v>183</v>
      </c>
    </row>
    <row r="92" spans="1:14" ht="16.5" customHeight="1" x14ac:dyDescent="0.25">
      <c r="A92" s="17" t="s">
        <v>237</v>
      </c>
      <c r="B92" s="17" t="s">
        <v>238</v>
      </c>
      <c r="C92" s="18"/>
      <c r="D92" s="18"/>
      <c r="E92" s="19" t="s">
        <v>192</v>
      </c>
      <c r="F92" s="20">
        <v>13686</v>
      </c>
      <c r="G92" s="18">
        <f>IF(F92&gt;0,DATEDIF(F92,$M$3,"Y"),"?")</f>
        <v>79</v>
      </c>
      <c r="H92" s="18">
        <v>67.5</v>
      </c>
      <c r="I92" s="18" t="str">
        <f>IF(G92&gt;1,VLOOKUP(G92,[1]katvek!$A$2:$B$86,2,TRUE),"?")</f>
        <v>M8</v>
      </c>
      <c r="J92" s="18" t="e">
        <f xml:space="preserve"> +#REF!</f>
        <v>#REF!</v>
      </c>
      <c r="K92" s="19" t="s">
        <v>17</v>
      </c>
      <c r="L92" s="21" t="s">
        <v>18</v>
      </c>
      <c r="M92" s="18"/>
      <c r="N92" s="18" t="s">
        <v>19</v>
      </c>
    </row>
    <row r="93" spans="1:14" ht="16.5" customHeight="1" x14ac:dyDescent="0.25">
      <c r="A93" s="27" t="s">
        <v>239</v>
      </c>
      <c r="B93" s="27" t="s">
        <v>240</v>
      </c>
      <c r="C93" s="18"/>
      <c r="D93" s="18"/>
      <c r="E93" s="18" t="s">
        <v>192</v>
      </c>
      <c r="F93" s="20">
        <v>36502</v>
      </c>
      <c r="G93" s="18">
        <f>IF(F93&gt;0,DATEDIF(F93,$M$3,"Y"),"?")</f>
        <v>16</v>
      </c>
      <c r="H93" s="18">
        <v>75</v>
      </c>
      <c r="I93" s="18" t="str">
        <f>IF(G93&gt;1,VLOOKUP(G93,[3]katvek!$A$2:$B$86,2,TRUE),"?")</f>
        <v>T2</v>
      </c>
      <c r="J93" s="18" t="e">
        <f xml:space="preserve"> +#REF!</f>
        <v>#REF!</v>
      </c>
      <c r="K93" s="18" t="s">
        <v>17</v>
      </c>
      <c r="L93" s="21" t="s">
        <v>18</v>
      </c>
      <c r="M93" s="18">
        <f>+M92+1</f>
        <v>1</v>
      </c>
      <c r="N93" s="18" t="s">
        <v>50</v>
      </c>
    </row>
    <row r="94" spans="1:14" ht="16.5" customHeight="1" x14ac:dyDescent="0.25">
      <c r="A94" s="17" t="s">
        <v>241</v>
      </c>
      <c r="B94" s="17" t="s">
        <v>226</v>
      </c>
      <c r="C94" s="18"/>
      <c r="D94" s="18"/>
      <c r="E94" s="19" t="s">
        <v>192</v>
      </c>
      <c r="F94" s="28" t="s">
        <v>242</v>
      </c>
      <c r="G94" s="18">
        <v>16</v>
      </c>
      <c r="H94" s="18">
        <v>75</v>
      </c>
      <c r="I94" s="18" t="str">
        <f>IF(G94&gt;1,VLOOKUP(G94,[2]katvek!$A$2:$B$86,2,TRUE),"?")</f>
        <v>T2</v>
      </c>
      <c r="J94" s="18" t="e">
        <f xml:space="preserve"> +#REF!</f>
        <v>#REF!</v>
      </c>
      <c r="K94" s="18" t="s">
        <v>22</v>
      </c>
      <c r="L94" s="21" t="s">
        <v>18</v>
      </c>
      <c r="M94" s="24"/>
      <c r="N94" s="18" t="s">
        <v>23</v>
      </c>
    </row>
    <row r="95" spans="1:14" ht="16.5" customHeight="1" x14ac:dyDescent="0.25">
      <c r="A95" s="27" t="s">
        <v>243</v>
      </c>
      <c r="B95" s="27" t="s">
        <v>244</v>
      </c>
      <c r="C95" s="18"/>
      <c r="D95" s="18"/>
      <c r="E95" s="18" t="s">
        <v>192</v>
      </c>
      <c r="F95" s="20">
        <v>36355</v>
      </c>
      <c r="G95" s="18">
        <v>17</v>
      </c>
      <c r="H95" s="18">
        <v>75</v>
      </c>
      <c r="I95" s="18" t="s">
        <v>136</v>
      </c>
      <c r="J95" s="18" t="s">
        <v>92</v>
      </c>
      <c r="K95" s="18" t="s">
        <v>17</v>
      </c>
      <c r="L95" s="21" t="s">
        <v>34</v>
      </c>
      <c r="M95" s="24"/>
      <c r="N95" s="18" t="s">
        <v>92</v>
      </c>
    </row>
    <row r="96" spans="1:14" ht="16.5" customHeight="1" x14ac:dyDescent="0.25">
      <c r="A96" s="17" t="s">
        <v>245</v>
      </c>
      <c r="B96" s="17" t="s">
        <v>246</v>
      </c>
      <c r="C96" s="18"/>
      <c r="D96" s="18"/>
      <c r="E96" s="19" t="s">
        <v>192</v>
      </c>
      <c r="F96" s="28" t="s">
        <v>247</v>
      </c>
      <c r="G96" s="18">
        <v>17</v>
      </c>
      <c r="H96" s="18">
        <v>75</v>
      </c>
      <c r="I96" s="18" t="str">
        <f>IF(G96&gt;1,VLOOKUP(G96,[2]katvek!$A$2:$B$86,2,TRUE),"?")</f>
        <v>T2</v>
      </c>
      <c r="J96" s="18" t="e">
        <f xml:space="preserve"> +#REF!</f>
        <v>#REF!</v>
      </c>
      <c r="K96" s="18" t="s">
        <v>22</v>
      </c>
      <c r="L96" s="21" t="s">
        <v>18</v>
      </c>
      <c r="M96" s="24"/>
      <c r="N96" s="18" t="s">
        <v>23</v>
      </c>
    </row>
    <row r="97" spans="1:14" ht="16.5" customHeight="1" x14ac:dyDescent="0.25">
      <c r="A97" s="29" t="s">
        <v>248</v>
      </c>
      <c r="B97" s="27" t="s">
        <v>249</v>
      </c>
      <c r="C97" s="18"/>
      <c r="D97" s="18"/>
      <c r="E97" s="18" t="s">
        <v>192</v>
      </c>
      <c r="F97" s="20" t="s">
        <v>250</v>
      </c>
      <c r="G97" s="18">
        <v>18</v>
      </c>
      <c r="H97" s="18">
        <v>75</v>
      </c>
      <c r="I97" s="18" t="str">
        <f>IF(G97&gt;1,VLOOKUP(G97,[2]katvek!$A$2:$B$86,2,TRUE),"?")</f>
        <v>T3</v>
      </c>
      <c r="J97" s="18" t="e">
        <f xml:space="preserve"> +#REF!</f>
        <v>#REF!</v>
      </c>
      <c r="K97" s="18" t="s">
        <v>22</v>
      </c>
      <c r="L97" s="21" t="s">
        <v>18</v>
      </c>
      <c r="M97" s="24"/>
      <c r="N97" s="18" t="s">
        <v>23</v>
      </c>
    </row>
    <row r="98" spans="1:14" ht="16.5" customHeight="1" x14ac:dyDescent="0.25">
      <c r="A98" s="27" t="s">
        <v>251</v>
      </c>
      <c r="B98" s="27" t="s">
        <v>252</v>
      </c>
      <c r="C98" s="18"/>
      <c r="D98" s="18"/>
      <c r="E98" s="18" t="s">
        <v>192</v>
      </c>
      <c r="F98" s="20">
        <v>34275</v>
      </c>
      <c r="G98" s="18">
        <v>22</v>
      </c>
      <c r="H98" s="18">
        <v>75</v>
      </c>
      <c r="I98" s="18" t="s">
        <v>26</v>
      </c>
      <c r="J98" s="18" t="s">
        <v>107</v>
      </c>
      <c r="K98" s="18" t="s">
        <v>17</v>
      </c>
      <c r="L98" s="21" t="s">
        <v>18</v>
      </c>
      <c r="M98" s="24"/>
      <c r="N98" s="18" t="s">
        <v>108</v>
      </c>
    </row>
    <row r="99" spans="1:14" ht="16.5" customHeight="1" x14ac:dyDescent="0.25">
      <c r="A99" s="27" t="s">
        <v>253</v>
      </c>
      <c r="B99" s="27" t="s">
        <v>222</v>
      </c>
      <c r="C99" s="18"/>
      <c r="D99" s="18"/>
      <c r="E99" s="18" t="s">
        <v>192</v>
      </c>
      <c r="F99" s="20">
        <v>34545</v>
      </c>
      <c r="G99" s="18">
        <v>22</v>
      </c>
      <c r="H99" s="18">
        <v>75</v>
      </c>
      <c r="I99" s="18" t="s">
        <v>26</v>
      </c>
      <c r="J99" s="18" t="s">
        <v>111</v>
      </c>
      <c r="K99" s="18" t="s">
        <v>17</v>
      </c>
      <c r="L99" s="21" t="s">
        <v>18</v>
      </c>
      <c r="M99" s="18"/>
      <c r="N99" s="18" t="s">
        <v>112</v>
      </c>
    </row>
    <row r="100" spans="1:14" ht="16.5" customHeight="1" x14ac:dyDescent="0.25">
      <c r="A100" s="34" t="s">
        <v>254</v>
      </c>
      <c r="B100" s="17" t="s">
        <v>255</v>
      </c>
      <c r="C100" s="18"/>
      <c r="D100" s="18"/>
      <c r="E100" s="18" t="s">
        <v>192</v>
      </c>
      <c r="F100" s="30">
        <v>34592</v>
      </c>
      <c r="G100" s="18">
        <f>IF(F100&gt;0,DATEDIF(F100,$M$3,"Y"),"?")</f>
        <v>22</v>
      </c>
      <c r="H100" s="18">
        <v>75</v>
      </c>
      <c r="I100" s="18" t="str">
        <f>IF(G100&gt;1,VLOOKUP(G100,[4]katvek!$A$2:$B$86,2,TRUE),"?")</f>
        <v>J</v>
      </c>
      <c r="J100" s="18" t="e">
        <f xml:space="preserve"> +#REF!</f>
        <v>#REF!</v>
      </c>
      <c r="K100" s="19" t="s">
        <v>17</v>
      </c>
      <c r="L100" s="21" t="s">
        <v>18</v>
      </c>
      <c r="M100" s="24"/>
      <c r="N100" s="18" t="s">
        <v>53</v>
      </c>
    </row>
    <row r="101" spans="1:14" ht="16.5" customHeight="1" x14ac:dyDescent="0.25">
      <c r="A101" s="27" t="s">
        <v>256</v>
      </c>
      <c r="B101" s="27" t="s">
        <v>257</v>
      </c>
      <c r="C101" s="18"/>
      <c r="D101" s="18"/>
      <c r="E101" s="18" t="s">
        <v>192</v>
      </c>
      <c r="F101" s="20">
        <v>33336</v>
      </c>
      <c r="G101" s="18">
        <v>25</v>
      </c>
      <c r="H101" s="18">
        <v>75</v>
      </c>
      <c r="I101" s="18" t="s">
        <v>32</v>
      </c>
      <c r="J101" s="18" t="s">
        <v>111</v>
      </c>
      <c r="K101" s="18" t="s">
        <v>17</v>
      </c>
      <c r="L101" s="21" t="s">
        <v>18</v>
      </c>
      <c r="M101" s="18"/>
      <c r="N101" s="18" t="s">
        <v>112</v>
      </c>
    </row>
    <row r="102" spans="1:14" ht="16.5" customHeight="1" x14ac:dyDescent="0.25">
      <c r="A102" s="27" t="s">
        <v>40</v>
      </c>
      <c r="B102" s="27" t="s">
        <v>249</v>
      </c>
      <c r="C102" s="18"/>
      <c r="D102" s="18"/>
      <c r="E102" s="18" t="s">
        <v>192</v>
      </c>
      <c r="F102" s="20">
        <v>32782</v>
      </c>
      <c r="G102" s="18">
        <f>IF(F102&gt;0,DATEDIF(F102,$M$3,"Y"),"?")</f>
        <v>26</v>
      </c>
      <c r="H102" s="18">
        <v>75</v>
      </c>
      <c r="I102" s="18" t="str">
        <f>IF(G102&gt;1,VLOOKUP(G102,[2]katvek!$A$2:$B$86,2,TRUE),"?")</f>
        <v>O</v>
      </c>
      <c r="J102" s="18" t="e">
        <f xml:space="preserve"> +#REF!</f>
        <v>#REF!</v>
      </c>
      <c r="K102" s="18" t="s">
        <v>22</v>
      </c>
      <c r="L102" s="21" t="s">
        <v>18</v>
      </c>
      <c r="M102" s="24"/>
      <c r="N102" s="18" t="s">
        <v>23</v>
      </c>
    </row>
    <row r="103" spans="1:14" ht="16.5" customHeight="1" x14ac:dyDescent="0.25">
      <c r="A103" s="27" t="s">
        <v>258</v>
      </c>
      <c r="B103" s="27" t="s">
        <v>259</v>
      </c>
      <c r="C103" s="18"/>
      <c r="D103" s="18"/>
      <c r="E103" s="18" t="s">
        <v>192</v>
      </c>
      <c r="F103" s="20" t="s">
        <v>260</v>
      </c>
      <c r="G103" s="18">
        <v>26</v>
      </c>
      <c r="H103" s="18">
        <v>75</v>
      </c>
      <c r="I103" s="18" t="str">
        <f>IF(G103&gt;1,VLOOKUP(G103,[2]katvek!$A$2:$B$86,2,TRUE),"?")</f>
        <v>O</v>
      </c>
      <c r="J103" s="18" t="e">
        <f xml:space="preserve"> +#REF!</f>
        <v>#REF!</v>
      </c>
      <c r="K103" s="18" t="s">
        <v>22</v>
      </c>
      <c r="L103" s="21" t="s">
        <v>18</v>
      </c>
      <c r="M103" s="24"/>
      <c r="N103" s="18" t="s">
        <v>23</v>
      </c>
    </row>
    <row r="104" spans="1:14" ht="16.5" customHeight="1" x14ac:dyDescent="0.25">
      <c r="A104" s="17" t="s">
        <v>261</v>
      </c>
      <c r="B104" s="17" t="s">
        <v>196</v>
      </c>
      <c r="C104" s="18"/>
      <c r="D104" s="18"/>
      <c r="E104" s="19" t="s">
        <v>192</v>
      </c>
      <c r="F104" s="20">
        <v>28855</v>
      </c>
      <c r="G104" s="18">
        <f>IF(F104&gt;0,DATEDIF(F104,$M$3,"Y"),"?")</f>
        <v>37</v>
      </c>
      <c r="H104" s="18">
        <v>75</v>
      </c>
      <c r="I104" s="18" t="str">
        <f>IF(G104&gt;1,VLOOKUP(G104,[1]katvek!$A$2:$B$86,2,TRUE),"?")</f>
        <v>O</v>
      </c>
      <c r="J104" s="18" t="e">
        <f xml:space="preserve"> +#REF!</f>
        <v>#REF!</v>
      </c>
      <c r="K104" s="19" t="s">
        <v>17</v>
      </c>
      <c r="L104" s="21" t="s">
        <v>18</v>
      </c>
      <c r="M104" s="18"/>
      <c r="N104" s="18" t="s">
        <v>19</v>
      </c>
    </row>
    <row r="105" spans="1:14" ht="16.5" customHeight="1" x14ac:dyDescent="0.25">
      <c r="A105" s="17" t="s">
        <v>262</v>
      </c>
      <c r="B105" s="17" t="s">
        <v>263</v>
      </c>
      <c r="C105" s="18"/>
      <c r="D105" s="18"/>
      <c r="E105" s="19" t="s">
        <v>192</v>
      </c>
      <c r="F105" s="20">
        <v>28661</v>
      </c>
      <c r="G105" s="18">
        <v>38</v>
      </c>
      <c r="H105" s="18">
        <v>75</v>
      </c>
      <c r="I105" s="18" t="s">
        <v>32</v>
      </c>
      <c r="J105" s="18" t="s">
        <v>206</v>
      </c>
      <c r="K105" s="19" t="s">
        <v>22</v>
      </c>
      <c r="L105" s="21" t="s">
        <v>18</v>
      </c>
      <c r="M105" s="24"/>
      <c r="N105" s="18" t="s">
        <v>206</v>
      </c>
    </row>
    <row r="106" spans="1:14" ht="16.5" customHeight="1" x14ac:dyDescent="0.25">
      <c r="A106" s="34" t="s">
        <v>241</v>
      </c>
      <c r="B106" s="17" t="s">
        <v>222</v>
      </c>
      <c r="C106" s="18"/>
      <c r="D106" s="18"/>
      <c r="E106" s="19" t="s">
        <v>192</v>
      </c>
      <c r="F106" s="35" t="s">
        <v>264</v>
      </c>
      <c r="G106" s="18">
        <v>41</v>
      </c>
      <c r="H106" s="18">
        <v>75</v>
      </c>
      <c r="I106" s="18" t="str">
        <f>IF(G106&gt;1,VLOOKUP(G106,[2]katvek!$A$2:$B$86,2,TRUE),"?")</f>
        <v>M1</v>
      </c>
      <c r="J106" s="18" t="e">
        <f xml:space="preserve"> +#REF!</f>
        <v>#REF!</v>
      </c>
      <c r="K106" s="18" t="s">
        <v>22</v>
      </c>
      <c r="L106" s="21" t="s">
        <v>18</v>
      </c>
      <c r="M106" s="24"/>
      <c r="N106" s="18" t="s">
        <v>23</v>
      </c>
    </row>
    <row r="107" spans="1:14" ht="16.5" customHeight="1" x14ac:dyDescent="0.25">
      <c r="A107" s="17" t="s">
        <v>265</v>
      </c>
      <c r="B107" s="25" t="s">
        <v>266</v>
      </c>
      <c r="C107" s="18"/>
      <c r="D107" s="18"/>
      <c r="E107" s="26" t="s">
        <v>192</v>
      </c>
      <c r="F107" s="20">
        <v>24938</v>
      </c>
      <c r="G107" s="18">
        <v>48</v>
      </c>
      <c r="H107" s="18">
        <v>75</v>
      </c>
      <c r="I107" s="18" t="s">
        <v>182</v>
      </c>
      <c r="J107" s="18" t="s">
        <v>27</v>
      </c>
      <c r="K107" s="19" t="s">
        <v>17</v>
      </c>
      <c r="L107" s="21" t="s">
        <v>18</v>
      </c>
      <c r="M107" s="24"/>
      <c r="N107" s="18" t="s">
        <v>28</v>
      </c>
    </row>
    <row r="108" spans="1:14" ht="16.5" customHeight="1" x14ac:dyDescent="0.25">
      <c r="A108" s="17" t="s">
        <v>267</v>
      </c>
      <c r="B108" s="17" t="s">
        <v>268</v>
      </c>
      <c r="C108" s="18"/>
      <c r="D108" s="18"/>
      <c r="E108" s="19" t="s">
        <v>192</v>
      </c>
      <c r="F108" s="20">
        <v>23024</v>
      </c>
      <c r="G108" s="18">
        <v>53</v>
      </c>
      <c r="H108" s="18">
        <v>75</v>
      </c>
      <c r="I108" s="18" t="s">
        <v>47</v>
      </c>
      <c r="J108" s="18" t="s">
        <v>206</v>
      </c>
      <c r="K108" s="19" t="s">
        <v>22</v>
      </c>
      <c r="L108" s="21" t="s">
        <v>18</v>
      </c>
      <c r="M108" s="24"/>
      <c r="N108" s="18" t="s">
        <v>206</v>
      </c>
    </row>
    <row r="109" spans="1:14" ht="16.5" customHeight="1" x14ac:dyDescent="0.25">
      <c r="A109" s="27" t="s">
        <v>269</v>
      </c>
      <c r="B109" s="27" t="s">
        <v>270</v>
      </c>
      <c r="C109" s="18"/>
      <c r="D109" s="18"/>
      <c r="E109" s="18" t="s">
        <v>192</v>
      </c>
      <c r="F109" s="20">
        <v>21775</v>
      </c>
      <c r="G109" s="18">
        <v>57</v>
      </c>
      <c r="H109" s="18">
        <v>75</v>
      </c>
      <c r="I109" s="18" t="s">
        <v>163</v>
      </c>
      <c r="J109" s="18" t="s">
        <v>107</v>
      </c>
      <c r="K109" s="18" t="s">
        <v>17</v>
      </c>
      <c r="L109" s="21" t="s">
        <v>18</v>
      </c>
      <c r="M109" s="24"/>
      <c r="N109" s="18" t="s">
        <v>108</v>
      </c>
    </row>
    <row r="110" spans="1:14" ht="16.5" customHeight="1" x14ac:dyDescent="0.25">
      <c r="A110" s="27" t="s">
        <v>271</v>
      </c>
      <c r="B110" s="27" t="s">
        <v>272</v>
      </c>
      <c r="C110" s="18"/>
      <c r="D110" s="18"/>
      <c r="E110" s="18" t="s">
        <v>192</v>
      </c>
      <c r="F110" s="20">
        <v>20446</v>
      </c>
      <c r="G110" s="18">
        <v>60</v>
      </c>
      <c r="H110" s="18">
        <v>75</v>
      </c>
      <c r="I110" s="18" t="s">
        <v>236</v>
      </c>
      <c r="J110" s="18" t="s">
        <v>92</v>
      </c>
      <c r="K110" s="18" t="s">
        <v>17</v>
      </c>
      <c r="L110" s="21" t="s">
        <v>34</v>
      </c>
      <c r="M110" s="24"/>
      <c r="N110" s="18" t="s">
        <v>92</v>
      </c>
    </row>
    <row r="111" spans="1:14" ht="16.5" customHeight="1" x14ac:dyDescent="0.25">
      <c r="A111" s="17" t="s">
        <v>273</v>
      </c>
      <c r="B111" s="17" t="s">
        <v>274</v>
      </c>
      <c r="C111" s="18"/>
      <c r="D111" s="18"/>
      <c r="E111" s="19" t="s">
        <v>192</v>
      </c>
      <c r="F111" s="20">
        <v>16462</v>
      </c>
      <c r="G111" s="18">
        <v>71</v>
      </c>
      <c r="H111" s="18">
        <v>75</v>
      </c>
      <c r="I111" s="18" t="s">
        <v>275</v>
      </c>
      <c r="J111" s="18" t="s">
        <v>206</v>
      </c>
      <c r="K111" s="19" t="s">
        <v>22</v>
      </c>
      <c r="L111" s="21" t="s">
        <v>18</v>
      </c>
      <c r="M111" s="24"/>
      <c r="N111" s="18" t="s">
        <v>206</v>
      </c>
    </row>
    <row r="112" spans="1:14" ht="16.5" customHeight="1" x14ac:dyDescent="0.25">
      <c r="A112" s="27" t="s">
        <v>276</v>
      </c>
      <c r="B112" s="27" t="s">
        <v>277</v>
      </c>
      <c r="C112" s="18"/>
      <c r="D112" s="18"/>
      <c r="E112" s="18" t="s">
        <v>192</v>
      </c>
      <c r="F112" s="20">
        <v>15254</v>
      </c>
      <c r="G112" s="18">
        <f>IF(F112&gt;0,DATEDIF(F112,$M$3,"Y"),"?")</f>
        <v>74</v>
      </c>
      <c r="H112" s="18">
        <v>75</v>
      </c>
      <c r="I112" s="18" t="str">
        <f>IF(G112&gt;1,VLOOKUP(G112,[8]katvek!$A$2:$B$86,2,TRUE),"?")</f>
        <v>M7</v>
      </c>
      <c r="J112" s="18" t="e">
        <f xml:space="preserve"> +#REF!</f>
        <v>#REF!</v>
      </c>
      <c r="K112" s="18" t="s">
        <v>17</v>
      </c>
      <c r="L112" s="21" t="s">
        <v>18</v>
      </c>
      <c r="M112" s="24"/>
      <c r="N112" s="18" t="s">
        <v>148</v>
      </c>
    </row>
    <row r="113" spans="1:14" ht="16.5" customHeight="1" x14ac:dyDescent="0.25">
      <c r="A113" s="17" t="s">
        <v>278</v>
      </c>
      <c r="B113" s="25" t="s">
        <v>279</v>
      </c>
      <c r="C113" s="18"/>
      <c r="D113" s="18"/>
      <c r="E113" s="26" t="s">
        <v>192</v>
      </c>
      <c r="F113" s="20">
        <v>36223</v>
      </c>
      <c r="G113" s="18">
        <v>17</v>
      </c>
      <c r="H113" s="18">
        <v>82.5</v>
      </c>
      <c r="I113" s="18" t="s">
        <v>136</v>
      </c>
      <c r="J113" s="18" t="s">
        <v>27</v>
      </c>
      <c r="K113" s="19" t="s">
        <v>17</v>
      </c>
      <c r="L113" s="21" t="s">
        <v>18</v>
      </c>
      <c r="M113" s="24"/>
      <c r="N113" s="18" t="s">
        <v>28</v>
      </c>
    </row>
    <row r="114" spans="1:14" ht="16.5" customHeight="1" x14ac:dyDescent="0.25">
      <c r="A114" s="27" t="s">
        <v>280</v>
      </c>
      <c r="B114" s="27" t="s">
        <v>281</v>
      </c>
      <c r="C114" s="18"/>
      <c r="D114" s="18"/>
      <c r="E114" s="18" t="s">
        <v>192</v>
      </c>
      <c r="F114" s="20">
        <v>35494</v>
      </c>
      <c r="G114" s="18">
        <v>19</v>
      </c>
      <c r="H114" s="18">
        <v>82.5</v>
      </c>
      <c r="I114" s="18" t="s">
        <v>99</v>
      </c>
      <c r="J114" s="18" t="s">
        <v>107</v>
      </c>
      <c r="K114" s="18" t="s">
        <v>17</v>
      </c>
      <c r="L114" s="21" t="s">
        <v>18</v>
      </c>
      <c r="M114" s="24"/>
      <c r="N114" s="18" t="s">
        <v>108</v>
      </c>
    </row>
    <row r="115" spans="1:14" ht="16.5" customHeight="1" x14ac:dyDescent="0.25">
      <c r="A115" s="17" t="s">
        <v>282</v>
      </c>
      <c r="B115" s="17" t="s">
        <v>283</v>
      </c>
      <c r="C115" s="18"/>
      <c r="D115" s="18"/>
      <c r="E115" s="19" t="s">
        <v>192</v>
      </c>
      <c r="F115" s="20">
        <v>35364</v>
      </c>
      <c r="G115" s="18">
        <v>19</v>
      </c>
      <c r="H115" s="18">
        <v>82.5</v>
      </c>
      <c r="I115" s="18" t="s">
        <v>99</v>
      </c>
      <c r="J115" s="18" t="s">
        <v>206</v>
      </c>
      <c r="K115" s="19" t="s">
        <v>22</v>
      </c>
      <c r="L115" s="21" t="s">
        <v>18</v>
      </c>
      <c r="M115" s="24"/>
      <c r="N115" s="18" t="s">
        <v>206</v>
      </c>
    </row>
    <row r="116" spans="1:14" ht="16.5" customHeight="1" x14ac:dyDescent="0.25">
      <c r="A116" s="27" t="s">
        <v>284</v>
      </c>
      <c r="B116" s="27" t="s">
        <v>222</v>
      </c>
      <c r="C116" s="18"/>
      <c r="D116" s="18"/>
      <c r="E116" s="18" t="s">
        <v>192</v>
      </c>
      <c r="F116" s="20" t="s">
        <v>285</v>
      </c>
      <c r="G116" s="18">
        <v>19</v>
      </c>
      <c r="H116" s="18">
        <v>82.5</v>
      </c>
      <c r="I116" s="18" t="str">
        <f>IF(G116&gt;1,VLOOKUP(G116,[2]katvek!$A$2:$B$86,2,TRUE),"?")</f>
        <v>T3</v>
      </c>
      <c r="J116" s="18" t="e">
        <f xml:space="preserve"> +#REF!</f>
        <v>#REF!</v>
      </c>
      <c r="K116" s="18" t="s">
        <v>22</v>
      </c>
      <c r="L116" s="21" t="s">
        <v>18</v>
      </c>
      <c r="M116" s="24"/>
      <c r="N116" s="18" t="s">
        <v>23</v>
      </c>
    </row>
    <row r="117" spans="1:14" ht="16.5" customHeight="1" x14ac:dyDescent="0.25">
      <c r="A117" s="17" t="s">
        <v>286</v>
      </c>
      <c r="B117" s="25" t="s">
        <v>287</v>
      </c>
      <c r="C117" s="18"/>
      <c r="D117" s="18"/>
      <c r="E117" s="26" t="s">
        <v>192</v>
      </c>
      <c r="F117" s="20">
        <v>35070</v>
      </c>
      <c r="G117" s="18">
        <v>20</v>
      </c>
      <c r="H117" s="18">
        <v>82.5</v>
      </c>
      <c r="I117" s="18" t="s">
        <v>26</v>
      </c>
      <c r="J117" s="18" t="s">
        <v>27</v>
      </c>
      <c r="K117" s="19" t="s">
        <v>17</v>
      </c>
      <c r="L117" s="21" t="s">
        <v>18</v>
      </c>
      <c r="M117" s="24"/>
      <c r="N117" s="18" t="s">
        <v>28</v>
      </c>
    </row>
    <row r="118" spans="1:14" ht="16.5" customHeight="1" x14ac:dyDescent="0.25">
      <c r="A118" s="27" t="s">
        <v>288</v>
      </c>
      <c r="B118" s="27" t="s">
        <v>224</v>
      </c>
      <c r="C118" s="18"/>
      <c r="D118" s="18"/>
      <c r="E118" s="18" t="s">
        <v>192</v>
      </c>
      <c r="F118" s="20">
        <v>35255</v>
      </c>
      <c r="G118" s="18">
        <f>IF(F118&gt;0,DATEDIF(F118,$M$3,"Y"),"?")</f>
        <v>20</v>
      </c>
      <c r="H118" s="18">
        <v>82.5</v>
      </c>
      <c r="I118" s="18" t="str">
        <f>IF(G118&gt;1,VLOOKUP(G118,[2]katvek!$A$2:$B$86,2,TRUE),"?")</f>
        <v>J</v>
      </c>
      <c r="J118" s="18" t="e">
        <f xml:space="preserve"> +#REF!</f>
        <v>#REF!</v>
      </c>
      <c r="K118" s="18" t="s">
        <v>22</v>
      </c>
      <c r="L118" s="21" t="s">
        <v>18</v>
      </c>
      <c r="M118" s="24"/>
      <c r="N118" s="18" t="s">
        <v>23</v>
      </c>
    </row>
    <row r="119" spans="1:14" ht="16.5" customHeight="1" x14ac:dyDescent="0.25">
      <c r="A119" s="27" t="s">
        <v>289</v>
      </c>
      <c r="B119" s="27" t="s">
        <v>290</v>
      </c>
      <c r="C119" s="18"/>
      <c r="D119" s="18"/>
      <c r="E119" s="18" t="s">
        <v>192</v>
      </c>
      <c r="F119" s="20">
        <v>34274</v>
      </c>
      <c r="G119" s="18">
        <f>IF(F119&gt;0,DATEDIF(F119,$M$3,"Y"),"?")</f>
        <v>22</v>
      </c>
      <c r="H119" s="18">
        <v>82.5</v>
      </c>
      <c r="I119" s="18" t="str">
        <f>IF(G119&gt;1,VLOOKUP(G119,[3]katvek!$A$2:$B$86,2,TRUE),"?")</f>
        <v>J</v>
      </c>
      <c r="J119" s="18" t="e">
        <f xml:space="preserve"> +#REF!</f>
        <v>#REF!</v>
      </c>
      <c r="K119" s="18" t="s">
        <v>17</v>
      </c>
      <c r="L119" s="21" t="s">
        <v>18</v>
      </c>
      <c r="M119" s="18">
        <f>+M118+1</f>
        <v>1</v>
      </c>
      <c r="N119" s="18" t="s">
        <v>50</v>
      </c>
    </row>
    <row r="120" spans="1:14" ht="16.5" customHeight="1" x14ac:dyDescent="0.25">
      <c r="A120" s="27" t="s">
        <v>291</v>
      </c>
      <c r="B120" s="27" t="s">
        <v>292</v>
      </c>
      <c r="C120" s="18"/>
      <c r="D120" s="18"/>
      <c r="E120" s="18" t="s">
        <v>192</v>
      </c>
      <c r="F120" s="20">
        <v>34038</v>
      </c>
      <c r="G120" s="18">
        <v>23</v>
      </c>
      <c r="H120" s="18">
        <v>82.5</v>
      </c>
      <c r="I120" s="18" t="s">
        <v>26</v>
      </c>
      <c r="J120" s="18"/>
      <c r="K120" s="18" t="s">
        <v>17</v>
      </c>
      <c r="L120" s="21" t="s">
        <v>18</v>
      </c>
      <c r="M120" s="24"/>
      <c r="N120" s="18" t="s">
        <v>293</v>
      </c>
    </row>
    <row r="121" spans="1:14" ht="16.5" customHeight="1" x14ac:dyDescent="0.25">
      <c r="A121" s="27" t="s">
        <v>294</v>
      </c>
      <c r="B121" s="27" t="s">
        <v>295</v>
      </c>
      <c r="C121" s="18"/>
      <c r="D121" s="18"/>
      <c r="E121" s="18" t="s">
        <v>192</v>
      </c>
      <c r="F121" s="20">
        <v>34230</v>
      </c>
      <c r="G121" s="18">
        <v>23</v>
      </c>
      <c r="H121" s="18" t="s">
        <v>296</v>
      </c>
      <c r="I121" s="18" t="s">
        <v>26</v>
      </c>
      <c r="J121" s="18" t="s">
        <v>33</v>
      </c>
      <c r="K121" s="18" t="s">
        <v>17</v>
      </c>
      <c r="L121" s="21" t="s">
        <v>34</v>
      </c>
      <c r="M121" s="24"/>
      <c r="N121" s="18" t="s">
        <v>33</v>
      </c>
    </row>
    <row r="122" spans="1:14" ht="16.5" customHeight="1" x14ac:dyDescent="0.25">
      <c r="A122" s="27" t="s">
        <v>297</v>
      </c>
      <c r="B122" s="27" t="s">
        <v>298</v>
      </c>
      <c r="C122" s="18"/>
      <c r="D122" s="18"/>
      <c r="E122" s="18" t="s">
        <v>192</v>
      </c>
      <c r="F122" s="20">
        <v>33955</v>
      </c>
      <c r="G122" s="18">
        <f>IF(F122&gt;0,DATEDIF(F122,$M$3,"Y"),"?")</f>
        <v>23</v>
      </c>
      <c r="H122" s="18">
        <v>82.5</v>
      </c>
      <c r="I122" s="18" t="str">
        <f>IF(G122&gt;1,VLOOKUP(G122,[3]katvek!$A$2:$B$86,2,TRUE),"?")</f>
        <v>J</v>
      </c>
      <c r="J122" s="18" t="e">
        <f xml:space="preserve"> +#REF!</f>
        <v>#REF!</v>
      </c>
      <c r="K122" s="18" t="s">
        <v>17</v>
      </c>
      <c r="L122" s="21" t="s">
        <v>18</v>
      </c>
      <c r="M122" s="18">
        <f>+M120+1</f>
        <v>1</v>
      </c>
      <c r="N122" s="18" t="s">
        <v>50</v>
      </c>
    </row>
    <row r="123" spans="1:14" ht="16.5" customHeight="1" x14ac:dyDescent="0.25">
      <c r="A123" s="17" t="s">
        <v>299</v>
      </c>
      <c r="B123" s="17" t="s">
        <v>300</v>
      </c>
      <c r="C123" s="18"/>
      <c r="D123" s="18"/>
      <c r="E123" s="19" t="s">
        <v>192</v>
      </c>
      <c r="F123" s="20">
        <v>33797</v>
      </c>
      <c r="G123" s="18">
        <v>23</v>
      </c>
      <c r="H123" s="18">
        <v>82.5</v>
      </c>
      <c r="I123" s="18" t="str">
        <f>IF(G123&gt;1,VLOOKUP(G123,[2]katvek!$A$2:$B$86,2,TRUE),"?")</f>
        <v>J</v>
      </c>
      <c r="J123" s="18" t="e">
        <f xml:space="preserve"> +#REF!</f>
        <v>#REF!</v>
      </c>
      <c r="K123" s="18" t="s">
        <v>22</v>
      </c>
      <c r="L123" s="21" t="s">
        <v>18</v>
      </c>
      <c r="M123" s="24"/>
      <c r="N123" s="18" t="s">
        <v>23</v>
      </c>
    </row>
    <row r="124" spans="1:14" ht="16.5" customHeight="1" x14ac:dyDescent="0.25">
      <c r="A124" s="17" t="s">
        <v>301</v>
      </c>
      <c r="B124" s="17" t="s">
        <v>302</v>
      </c>
      <c r="C124" s="18"/>
      <c r="D124" s="18"/>
      <c r="E124" s="19" t="s">
        <v>192</v>
      </c>
      <c r="F124" s="28" t="s">
        <v>303</v>
      </c>
      <c r="G124" s="18">
        <v>24</v>
      </c>
      <c r="H124" s="18">
        <v>82.5</v>
      </c>
      <c r="I124" s="18" t="str">
        <f>IF(G124&gt;1,VLOOKUP(G124,[2]katvek!$A$2:$B$86,2,TRUE),"?")</f>
        <v>O</v>
      </c>
      <c r="J124" s="18" t="e">
        <f xml:space="preserve"> +#REF!</f>
        <v>#REF!</v>
      </c>
      <c r="K124" s="18" t="s">
        <v>22</v>
      </c>
      <c r="L124" s="21" t="s">
        <v>18</v>
      </c>
      <c r="M124" s="24"/>
      <c r="N124" s="18" t="s">
        <v>23</v>
      </c>
    </row>
    <row r="125" spans="1:14" ht="16.5" customHeight="1" x14ac:dyDescent="0.25">
      <c r="A125" s="27" t="s">
        <v>304</v>
      </c>
      <c r="B125" s="27" t="s">
        <v>305</v>
      </c>
      <c r="C125" s="18"/>
      <c r="D125" s="18"/>
      <c r="E125" s="18" t="s">
        <v>192</v>
      </c>
      <c r="F125" s="20">
        <v>32777</v>
      </c>
      <c r="G125" s="18">
        <v>26</v>
      </c>
      <c r="H125" s="18">
        <v>82.5</v>
      </c>
      <c r="I125" s="18" t="s">
        <v>32</v>
      </c>
      <c r="J125" s="18" t="s">
        <v>111</v>
      </c>
      <c r="K125" s="18" t="s">
        <v>17</v>
      </c>
      <c r="L125" s="21" t="s">
        <v>18</v>
      </c>
      <c r="M125" s="18"/>
      <c r="N125" s="18" t="s">
        <v>112</v>
      </c>
    </row>
    <row r="126" spans="1:14" ht="16.5" customHeight="1" x14ac:dyDescent="0.25">
      <c r="A126" s="27" t="s">
        <v>306</v>
      </c>
      <c r="B126" s="27" t="s">
        <v>307</v>
      </c>
      <c r="C126" s="18"/>
      <c r="D126" s="18"/>
      <c r="E126" s="18" t="s">
        <v>192</v>
      </c>
      <c r="F126" s="20">
        <v>31549</v>
      </c>
      <c r="G126" s="18">
        <v>30</v>
      </c>
      <c r="H126" s="18">
        <v>82.5</v>
      </c>
      <c r="I126" s="18" t="s">
        <v>32</v>
      </c>
      <c r="J126" s="18" t="s">
        <v>107</v>
      </c>
      <c r="K126" s="18" t="s">
        <v>17</v>
      </c>
      <c r="L126" s="21" t="s">
        <v>18</v>
      </c>
      <c r="M126" s="24"/>
      <c r="N126" s="18" t="s">
        <v>108</v>
      </c>
    </row>
    <row r="127" spans="1:14" ht="16.5" customHeight="1" x14ac:dyDescent="0.25">
      <c r="A127" s="29" t="s">
        <v>308</v>
      </c>
      <c r="B127" s="27" t="s">
        <v>309</v>
      </c>
      <c r="C127" s="18"/>
      <c r="D127" s="18"/>
      <c r="E127" s="18" t="s">
        <v>192</v>
      </c>
      <c r="F127" s="30">
        <v>29295</v>
      </c>
      <c r="G127" s="18">
        <f>IF(F127&gt;0,DATEDIF(F127,$M$3,"Y"),"?")</f>
        <v>36</v>
      </c>
      <c r="H127" s="18">
        <v>82.5</v>
      </c>
      <c r="I127" s="18" t="str">
        <f>IF(G127&gt;1,VLOOKUP(G127,[7]katvek!$A$2:$B$86,2,TRUE),"?")</f>
        <v>O</v>
      </c>
      <c r="J127" s="18" t="e">
        <f xml:space="preserve"> +#REF!</f>
        <v>#REF!</v>
      </c>
      <c r="K127" s="18" t="s">
        <v>17</v>
      </c>
      <c r="L127" s="21" t="s">
        <v>18</v>
      </c>
      <c r="M127" s="24"/>
      <c r="N127" s="18" t="s">
        <v>87</v>
      </c>
    </row>
    <row r="128" spans="1:14" ht="16.5" customHeight="1" x14ac:dyDescent="0.25">
      <c r="A128" s="17" t="s">
        <v>310</v>
      </c>
      <c r="B128" s="17" t="s">
        <v>311</v>
      </c>
      <c r="C128" s="18"/>
      <c r="D128" s="18"/>
      <c r="E128" s="19" t="s">
        <v>192</v>
      </c>
      <c r="F128" s="28" t="s">
        <v>312</v>
      </c>
      <c r="G128" s="18">
        <v>36</v>
      </c>
      <c r="H128" s="18">
        <v>82.5</v>
      </c>
      <c r="I128" s="18" t="str">
        <f>IF(G128&gt;1,VLOOKUP(G128,[2]katvek!$A$2:$B$86,2,TRUE),"?")</f>
        <v>O</v>
      </c>
      <c r="J128" s="18" t="e">
        <f xml:space="preserve"> +#REF!</f>
        <v>#REF!</v>
      </c>
      <c r="K128" s="18" t="s">
        <v>22</v>
      </c>
      <c r="L128" s="21" t="s">
        <v>18</v>
      </c>
      <c r="M128" s="24"/>
      <c r="N128" s="18" t="s">
        <v>23</v>
      </c>
    </row>
    <row r="129" spans="1:14" ht="16.5" customHeight="1" x14ac:dyDescent="0.25">
      <c r="A129" s="27" t="s">
        <v>313</v>
      </c>
      <c r="B129" s="27" t="s">
        <v>314</v>
      </c>
      <c r="C129" s="18"/>
      <c r="D129" s="18"/>
      <c r="E129" s="18" t="s">
        <v>192</v>
      </c>
      <c r="F129" s="20">
        <v>27420</v>
      </c>
      <c r="G129" s="18">
        <f>IF(F129&gt;0,DATEDIF(F129,$M$3,"Y"),"?")</f>
        <v>41</v>
      </c>
      <c r="H129" s="18">
        <v>82.5</v>
      </c>
      <c r="I129" s="18" t="str">
        <f>IF(G129&gt;1,VLOOKUP(G129,[3]katvek!$A$2:$B$86,2,TRUE),"?")</f>
        <v>M1</v>
      </c>
      <c r="J129" s="18" t="e">
        <f xml:space="preserve"> +#REF!</f>
        <v>#REF!</v>
      </c>
      <c r="K129" s="18" t="s">
        <v>17</v>
      </c>
      <c r="L129" s="21" t="s">
        <v>18</v>
      </c>
      <c r="M129" s="18">
        <f>+M128+1</f>
        <v>1</v>
      </c>
      <c r="N129" s="18" t="s">
        <v>50</v>
      </c>
    </row>
    <row r="130" spans="1:14" ht="16.5" customHeight="1" x14ac:dyDescent="0.25">
      <c r="A130" s="27" t="s">
        <v>197</v>
      </c>
      <c r="B130" s="27" t="s">
        <v>198</v>
      </c>
      <c r="C130" s="18"/>
      <c r="D130" s="18"/>
      <c r="E130" s="18" t="s">
        <v>192</v>
      </c>
      <c r="F130" s="20">
        <v>26363</v>
      </c>
      <c r="G130" s="18">
        <v>44</v>
      </c>
      <c r="H130" s="18">
        <v>82.5</v>
      </c>
      <c r="I130" s="18" t="s">
        <v>36</v>
      </c>
      <c r="J130" s="18" t="s">
        <v>92</v>
      </c>
      <c r="K130" s="18" t="s">
        <v>17</v>
      </c>
      <c r="L130" s="21" t="s">
        <v>34</v>
      </c>
      <c r="M130" s="24"/>
      <c r="N130" s="18" t="s">
        <v>92</v>
      </c>
    </row>
    <row r="131" spans="1:14" ht="16.5" customHeight="1" x14ac:dyDescent="0.25">
      <c r="A131" s="17" t="s">
        <v>315</v>
      </c>
      <c r="B131" s="17" t="s">
        <v>316</v>
      </c>
      <c r="C131" s="18"/>
      <c r="D131" s="18"/>
      <c r="E131" s="19" t="s">
        <v>192</v>
      </c>
      <c r="F131" s="20">
        <v>26104</v>
      </c>
      <c r="G131" s="18">
        <f>IF(F131&gt;0,DATEDIF(F131,$M$3,"Y"),"?")</f>
        <v>45</v>
      </c>
      <c r="H131" s="19" t="s">
        <v>296</v>
      </c>
      <c r="I131" s="18" t="str">
        <f>IF(G131&gt;1,VLOOKUP(G131,[4]katvek!$A$2:$B$86,2,TRUE),"?")</f>
        <v>M2</v>
      </c>
      <c r="J131" s="18" t="e">
        <f xml:space="preserve"> +#REF!</f>
        <v>#REF!</v>
      </c>
      <c r="K131" s="19" t="s">
        <v>17</v>
      </c>
      <c r="L131" s="21" t="s">
        <v>18</v>
      </c>
      <c r="M131" s="24"/>
      <c r="N131" s="18" t="s">
        <v>53</v>
      </c>
    </row>
    <row r="132" spans="1:14" ht="16.5" customHeight="1" x14ac:dyDescent="0.25">
      <c r="A132" s="17" t="s">
        <v>317</v>
      </c>
      <c r="B132" s="25" t="s">
        <v>318</v>
      </c>
      <c r="C132" s="18"/>
      <c r="D132" s="18"/>
      <c r="E132" s="26" t="s">
        <v>192</v>
      </c>
      <c r="F132" s="20">
        <v>22283</v>
      </c>
      <c r="G132" s="18">
        <v>55</v>
      </c>
      <c r="H132" s="18">
        <v>82.5</v>
      </c>
      <c r="I132" s="18" t="s">
        <v>163</v>
      </c>
      <c r="J132" s="18" t="s">
        <v>27</v>
      </c>
      <c r="K132" s="19" t="s">
        <v>17</v>
      </c>
      <c r="L132" s="21" t="s">
        <v>18</v>
      </c>
      <c r="M132" s="24"/>
      <c r="N132" s="18" t="s">
        <v>28</v>
      </c>
    </row>
    <row r="133" spans="1:14" ht="16.5" customHeight="1" x14ac:dyDescent="0.25">
      <c r="A133" s="27" t="s">
        <v>319</v>
      </c>
      <c r="B133" s="27" t="s">
        <v>320</v>
      </c>
      <c r="C133" s="18"/>
      <c r="D133" s="18"/>
      <c r="E133" s="18" t="s">
        <v>192</v>
      </c>
      <c r="F133" s="20">
        <v>21301</v>
      </c>
      <c r="G133" s="18">
        <v>58</v>
      </c>
      <c r="H133" s="18">
        <v>82.5</v>
      </c>
      <c r="I133" s="18" t="s">
        <v>163</v>
      </c>
      <c r="J133" s="18" t="s">
        <v>92</v>
      </c>
      <c r="K133" s="18" t="s">
        <v>17</v>
      </c>
      <c r="L133" s="21" t="s">
        <v>34</v>
      </c>
      <c r="M133" s="24"/>
      <c r="N133" s="18" t="s">
        <v>92</v>
      </c>
    </row>
    <row r="134" spans="1:14" ht="16.5" customHeight="1" x14ac:dyDescent="0.25">
      <c r="A134" s="17" t="s">
        <v>310</v>
      </c>
      <c r="B134" s="17" t="s">
        <v>321</v>
      </c>
      <c r="C134" s="18"/>
      <c r="D134" s="18"/>
      <c r="E134" s="19" t="s">
        <v>192</v>
      </c>
      <c r="F134" s="20">
        <v>20794</v>
      </c>
      <c r="G134" s="18">
        <f>IF(F134&gt;0,DATEDIF(F134,$M$3,"Y"),"?")</f>
        <v>59</v>
      </c>
      <c r="H134" s="18">
        <v>82.5</v>
      </c>
      <c r="I134" s="18" t="str">
        <f>IF(G134&gt;1,VLOOKUP(G134,[2]katvek!$A$2:$B$86,2,TRUE),"?")</f>
        <v>M4</v>
      </c>
      <c r="J134" s="18" t="e">
        <f xml:space="preserve"> +#REF!</f>
        <v>#REF!</v>
      </c>
      <c r="K134" s="18" t="s">
        <v>22</v>
      </c>
      <c r="L134" s="21" t="s">
        <v>18</v>
      </c>
      <c r="M134" s="24"/>
      <c r="N134" s="18" t="s">
        <v>23</v>
      </c>
    </row>
    <row r="135" spans="1:14" ht="16.5" customHeight="1" x14ac:dyDescent="0.25">
      <c r="A135" s="27" t="s">
        <v>322</v>
      </c>
      <c r="B135" s="27" t="s">
        <v>323</v>
      </c>
      <c r="C135" s="18"/>
      <c r="D135" s="18"/>
      <c r="E135" s="18" t="s">
        <v>192</v>
      </c>
      <c r="F135" s="20">
        <v>18370</v>
      </c>
      <c r="G135" s="18">
        <f>IF(F135&gt;0,DATEDIF(F135,$M$3,"Y"),"?")</f>
        <v>66</v>
      </c>
      <c r="H135" s="18">
        <v>82.5</v>
      </c>
      <c r="I135" s="18" t="str">
        <f>IF(G135&gt;1,VLOOKUP(G135,[7]katvek!$A$2:$B$86,2,TRUE),"?")</f>
        <v>M6</v>
      </c>
      <c r="J135" s="18" t="e">
        <f xml:space="preserve"> +#REF!</f>
        <v>#REF!</v>
      </c>
      <c r="K135" s="18" t="s">
        <v>17</v>
      </c>
      <c r="L135" s="21" t="s">
        <v>18</v>
      </c>
      <c r="M135" s="24"/>
      <c r="N135" s="18" t="s">
        <v>87</v>
      </c>
    </row>
    <row r="136" spans="1:14" ht="16.5" customHeight="1" x14ac:dyDescent="0.25">
      <c r="A136" s="17" t="s">
        <v>324</v>
      </c>
      <c r="B136" s="17" t="s">
        <v>325</v>
      </c>
      <c r="C136" s="18"/>
      <c r="D136" s="18"/>
      <c r="E136" s="19" t="s">
        <v>192</v>
      </c>
      <c r="F136" s="20">
        <v>36281</v>
      </c>
      <c r="G136" s="18">
        <f>IF(F136&gt;0,DATEDIF(F136,$M$3,"Y"),"?")</f>
        <v>17</v>
      </c>
      <c r="H136" s="18">
        <v>90</v>
      </c>
      <c r="I136" s="18" t="str">
        <f>IF(G136&gt;1,VLOOKUP(G136,[2]katvek!$A$2:$B$86,2,TRUE),"?")</f>
        <v>T2</v>
      </c>
      <c r="J136" s="18" t="e">
        <f xml:space="preserve"> +#REF!</f>
        <v>#REF!</v>
      </c>
      <c r="K136" s="18" t="s">
        <v>22</v>
      </c>
      <c r="L136" s="21" t="s">
        <v>18</v>
      </c>
      <c r="M136" s="24"/>
      <c r="N136" s="18" t="s">
        <v>23</v>
      </c>
    </row>
    <row r="137" spans="1:14" ht="16.5" customHeight="1" x14ac:dyDescent="0.25">
      <c r="A137" s="27" t="s">
        <v>326</v>
      </c>
      <c r="B137" s="27" t="s">
        <v>327</v>
      </c>
      <c r="C137" s="18"/>
      <c r="D137" s="18"/>
      <c r="E137" s="18" t="s">
        <v>192</v>
      </c>
      <c r="F137" s="20">
        <v>35806</v>
      </c>
      <c r="G137" s="18">
        <f>IF(F137&gt;0,DATEDIF(F137,$M$3,"Y"),"?")</f>
        <v>18</v>
      </c>
      <c r="H137" s="18">
        <v>90</v>
      </c>
      <c r="I137" s="18" t="str">
        <f>IF(G137&gt;1,VLOOKUP(G137,[10]katvek!$A$2:$B$86,2,TRUE),"?")</f>
        <v>T3</v>
      </c>
      <c r="J137" s="18" t="e">
        <f xml:space="preserve"> +#REF!</f>
        <v>#REF!</v>
      </c>
      <c r="K137" s="18" t="s">
        <v>17</v>
      </c>
      <c r="L137" s="21" t="s">
        <v>18</v>
      </c>
      <c r="M137" s="24"/>
      <c r="N137" s="18" t="s">
        <v>328</v>
      </c>
    </row>
    <row r="138" spans="1:14" ht="16.5" customHeight="1" x14ac:dyDescent="0.25">
      <c r="A138" s="27" t="s">
        <v>329</v>
      </c>
      <c r="B138" s="27" t="s">
        <v>330</v>
      </c>
      <c r="C138" s="18"/>
      <c r="D138" s="18"/>
      <c r="E138" s="18" t="s">
        <v>192</v>
      </c>
      <c r="F138" s="20">
        <v>35382</v>
      </c>
      <c r="G138" s="18">
        <f>IF(F138&gt;0,DATEDIF(F138,$M$3,"Y"),"?")</f>
        <v>19</v>
      </c>
      <c r="H138" s="18">
        <v>90</v>
      </c>
      <c r="I138" s="18" t="str">
        <f>IF(G138&gt;1,VLOOKUP(G138,[3]katvek!$A$2:$B$86,2,TRUE),"?")</f>
        <v>T3</v>
      </c>
      <c r="J138" s="18" t="e">
        <f xml:space="preserve"> +#REF!</f>
        <v>#REF!</v>
      </c>
      <c r="K138" s="18" t="s">
        <v>17</v>
      </c>
      <c r="L138" s="21" t="s">
        <v>18</v>
      </c>
      <c r="M138" s="18">
        <f>+M137+1</f>
        <v>1</v>
      </c>
      <c r="N138" s="18" t="s">
        <v>50</v>
      </c>
    </row>
    <row r="139" spans="1:14" ht="16.5" customHeight="1" x14ac:dyDescent="0.25">
      <c r="A139" s="17" t="s">
        <v>331</v>
      </c>
      <c r="B139" s="17" t="s">
        <v>332</v>
      </c>
      <c r="C139" s="18"/>
      <c r="D139" s="18"/>
      <c r="E139" s="19" t="s">
        <v>192</v>
      </c>
      <c r="F139" s="28" t="s">
        <v>333</v>
      </c>
      <c r="G139" s="18">
        <v>20</v>
      </c>
      <c r="H139" s="18">
        <v>90</v>
      </c>
      <c r="I139" s="18" t="s">
        <v>26</v>
      </c>
      <c r="J139" s="18" t="s">
        <v>116</v>
      </c>
      <c r="K139" s="19" t="s">
        <v>117</v>
      </c>
      <c r="L139" s="21" t="s">
        <v>34</v>
      </c>
      <c r="M139" s="24"/>
      <c r="N139" s="18" t="s">
        <v>118</v>
      </c>
    </row>
    <row r="140" spans="1:14" ht="16.5" customHeight="1" x14ac:dyDescent="0.25">
      <c r="A140" s="17" t="s">
        <v>334</v>
      </c>
      <c r="B140" s="17" t="s">
        <v>335</v>
      </c>
      <c r="C140" s="18"/>
      <c r="D140" s="18"/>
      <c r="E140" s="19" t="s">
        <v>192</v>
      </c>
      <c r="F140" s="20">
        <v>34979</v>
      </c>
      <c r="G140" s="18">
        <f>IF(F140&gt;0,DATEDIF(F140,$M$3,"Y"),"?")</f>
        <v>20</v>
      </c>
      <c r="H140" s="18">
        <v>90</v>
      </c>
      <c r="I140" s="18" t="str">
        <f>IF(G140&gt;1,VLOOKUP(G140,[2]katvek!$A$2:$B$86,2,TRUE),"?")</f>
        <v>J</v>
      </c>
      <c r="J140" s="18" t="e">
        <f xml:space="preserve"> +#REF!</f>
        <v>#REF!</v>
      </c>
      <c r="K140" s="18" t="s">
        <v>22</v>
      </c>
      <c r="L140" s="21" t="s">
        <v>18</v>
      </c>
      <c r="M140" s="24"/>
      <c r="N140" s="18" t="s">
        <v>23</v>
      </c>
    </row>
    <row r="141" spans="1:14" ht="16.5" customHeight="1" x14ac:dyDescent="0.25">
      <c r="A141" s="27" t="s">
        <v>336</v>
      </c>
      <c r="B141" s="27" t="s">
        <v>337</v>
      </c>
      <c r="C141" s="18"/>
      <c r="D141" s="18"/>
      <c r="E141" s="18" t="s">
        <v>192</v>
      </c>
      <c r="F141" s="20">
        <v>34459</v>
      </c>
      <c r="G141" s="18">
        <f>IF(F141&gt;0,DATEDIF(F141,$M$3,"Y"),"?")</f>
        <v>22</v>
      </c>
      <c r="H141" s="18">
        <v>90</v>
      </c>
      <c r="I141" s="18" t="str">
        <f>IF(G141&gt;1,VLOOKUP(G141,[3]katvek!$A$2:$B$86,2,TRUE),"?")</f>
        <v>J</v>
      </c>
      <c r="J141" s="18" t="e">
        <f xml:space="preserve"> +#REF!</f>
        <v>#REF!</v>
      </c>
      <c r="K141" s="18" t="s">
        <v>17</v>
      </c>
      <c r="L141" s="21" t="s">
        <v>18</v>
      </c>
      <c r="M141" s="18">
        <f>+M140+1</f>
        <v>1</v>
      </c>
      <c r="N141" s="18" t="s">
        <v>50</v>
      </c>
    </row>
    <row r="142" spans="1:14" ht="16.5" customHeight="1" x14ac:dyDescent="0.25">
      <c r="A142" s="27" t="s">
        <v>338</v>
      </c>
      <c r="B142" s="27" t="s">
        <v>339</v>
      </c>
      <c r="C142" s="18"/>
      <c r="D142" s="18"/>
      <c r="E142" s="18" t="s">
        <v>192</v>
      </c>
      <c r="F142" s="20">
        <v>33988</v>
      </c>
      <c r="G142" s="18">
        <f>IF(F142&gt;0,DATEDIF(F142,$M$3,"Y"),"?")</f>
        <v>23</v>
      </c>
      <c r="H142" s="18">
        <v>90</v>
      </c>
      <c r="I142" s="18" t="str">
        <f>IF(G142&gt;1,VLOOKUP(G142,[3]katvek!$A$2:$B$86,2,TRUE),"?")</f>
        <v>J</v>
      </c>
      <c r="J142" s="18" t="e">
        <f xml:space="preserve"> +#REF!</f>
        <v>#REF!</v>
      </c>
      <c r="K142" s="18" t="s">
        <v>17</v>
      </c>
      <c r="L142" s="21" t="s">
        <v>18</v>
      </c>
      <c r="M142" s="18">
        <f>+M141+1</f>
        <v>2</v>
      </c>
      <c r="N142" s="18" t="s">
        <v>50</v>
      </c>
    </row>
    <row r="143" spans="1:14" ht="16.5" customHeight="1" x14ac:dyDescent="0.25">
      <c r="A143" s="17" t="s">
        <v>340</v>
      </c>
      <c r="B143" s="17" t="s">
        <v>341</v>
      </c>
      <c r="C143" s="18"/>
      <c r="D143" s="18"/>
      <c r="E143" s="19" t="s">
        <v>192</v>
      </c>
      <c r="F143" s="20">
        <v>34011</v>
      </c>
      <c r="G143" s="18">
        <v>23</v>
      </c>
      <c r="H143" s="18">
        <v>90</v>
      </c>
      <c r="I143" s="18" t="s">
        <v>26</v>
      </c>
      <c r="J143" s="18" t="s">
        <v>342</v>
      </c>
      <c r="K143" s="18" t="s">
        <v>17</v>
      </c>
      <c r="L143" s="21" t="s">
        <v>34</v>
      </c>
      <c r="M143" s="24"/>
      <c r="N143" s="18" t="s">
        <v>342</v>
      </c>
    </row>
    <row r="144" spans="1:14" ht="16.5" customHeight="1" x14ac:dyDescent="0.25">
      <c r="A144" s="17" t="s">
        <v>343</v>
      </c>
      <c r="B144" s="17" t="s">
        <v>344</v>
      </c>
      <c r="C144" s="18"/>
      <c r="D144" s="18"/>
      <c r="E144" s="19" t="s">
        <v>192</v>
      </c>
      <c r="F144" s="28" t="s">
        <v>345</v>
      </c>
      <c r="G144" s="18">
        <v>24</v>
      </c>
      <c r="H144" s="18">
        <v>90</v>
      </c>
      <c r="I144" s="18" t="s">
        <v>32</v>
      </c>
      <c r="J144" s="18" t="s">
        <v>116</v>
      </c>
      <c r="K144" s="19" t="s">
        <v>117</v>
      </c>
      <c r="L144" s="21" t="s">
        <v>34</v>
      </c>
      <c r="M144" s="24"/>
      <c r="N144" s="18" t="s">
        <v>118</v>
      </c>
    </row>
    <row r="145" spans="1:14" ht="16.5" customHeight="1" x14ac:dyDescent="0.25">
      <c r="A145" s="17" t="s">
        <v>346</v>
      </c>
      <c r="B145" s="17" t="s">
        <v>347</v>
      </c>
      <c r="C145" s="18"/>
      <c r="D145" s="18"/>
      <c r="E145" s="19" t="s">
        <v>192</v>
      </c>
      <c r="F145" s="20">
        <v>33155</v>
      </c>
      <c r="G145" s="18">
        <v>25</v>
      </c>
      <c r="H145" s="18">
        <v>90</v>
      </c>
      <c r="I145" s="18" t="s">
        <v>32</v>
      </c>
      <c r="J145" s="18" t="s">
        <v>116</v>
      </c>
      <c r="K145" s="19" t="s">
        <v>117</v>
      </c>
      <c r="L145" s="21" t="s">
        <v>34</v>
      </c>
      <c r="M145" s="24"/>
      <c r="N145" s="18" t="s">
        <v>118</v>
      </c>
    </row>
    <row r="146" spans="1:14" ht="16.5" customHeight="1" x14ac:dyDescent="0.25">
      <c r="A146" s="29" t="s">
        <v>348</v>
      </c>
      <c r="B146" s="27" t="s">
        <v>349</v>
      </c>
      <c r="C146" s="18"/>
      <c r="D146" s="18"/>
      <c r="E146" s="18" t="s">
        <v>192</v>
      </c>
      <c r="F146" s="30" t="s">
        <v>350</v>
      </c>
      <c r="G146" s="18">
        <v>25</v>
      </c>
      <c r="H146" s="18">
        <v>90</v>
      </c>
      <c r="I146" s="18" t="str">
        <f>IF(G146&gt;1,VLOOKUP(G146,[2]katvek!$A$2:$B$86,2,TRUE),"?")</f>
        <v>O</v>
      </c>
      <c r="J146" s="18" t="e">
        <f xml:space="preserve"> +#REF!</f>
        <v>#REF!</v>
      </c>
      <c r="K146" s="18" t="s">
        <v>22</v>
      </c>
      <c r="L146" s="21" t="s">
        <v>18</v>
      </c>
      <c r="M146" s="24"/>
      <c r="N146" s="18" t="s">
        <v>23</v>
      </c>
    </row>
    <row r="147" spans="1:14" ht="16.5" customHeight="1" x14ac:dyDescent="0.25">
      <c r="A147" s="17" t="s">
        <v>351</v>
      </c>
      <c r="B147" s="25" t="s">
        <v>352</v>
      </c>
      <c r="C147" s="18"/>
      <c r="D147" s="18"/>
      <c r="E147" s="26" t="s">
        <v>192</v>
      </c>
      <c r="F147" s="20">
        <v>31313</v>
      </c>
      <c r="G147" s="18">
        <v>30</v>
      </c>
      <c r="H147" s="18">
        <v>90</v>
      </c>
      <c r="I147" s="18" t="s">
        <v>32</v>
      </c>
      <c r="J147" s="18" t="s">
        <v>27</v>
      </c>
      <c r="K147" s="19" t="s">
        <v>17</v>
      </c>
      <c r="L147" s="21" t="s">
        <v>18</v>
      </c>
      <c r="M147" s="24"/>
      <c r="N147" s="18" t="s">
        <v>28</v>
      </c>
    </row>
    <row r="148" spans="1:14" ht="16.5" customHeight="1" x14ac:dyDescent="0.25">
      <c r="A148" s="25" t="s">
        <v>353</v>
      </c>
      <c r="B148" s="17" t="s">
        <v>354</v>
      </c>
      <c r="C148" s="18"/>
      <c r="D148" s="18"/>
      <c r="E148" s="19" t="s">
        <v>192</v>
      </c>
      <c r="F148" s="20">
        <v>31260</v>
      </c>
      <c r="G148" s="18">
        <f>IF(F148&gt;0,DATEDIF(F148,$M$3,"Y"),"?")</f>
        <v>31</v>
      </c>
      <c r="H148" s="18">
        <v>90</v>
      </c>
      <c r="I148" s="18" t="str">
        <f>IF(G148&gt;1,VLOOKUP(G148,[2]katvek!$A$2:$B$86,2,TRUE),"?")</f>
        <v>O</v>
      </c>
      <c r="J148" s="18" t="e">
        <f xml:space="preserve"> +#REF!</f>
        <v>#REF!</v>
      </c>
      <c r="K148" s="18" t="s">
        <v>22</v>
      </c>
      <c r="L148" s="21" t="s">
        <v>18</v>
      </c>
      <c r="M148" s="24"/>
      <c r="N148" s="18" t="s">
        <v>23</v>
      </c>
    </row>
    <row r="149" spans="1:14" ht="16.5" customHeight="1" x14ac:dyDescent="0.25">
      <c r="A149" s="29" t="s">
        <v>355</v>
      </c>
      <c r="B149" s="27" t="s">
        <v>356</v>
      </c>
      <c r="C149" s="18"/>
      <c r="D149" s="18"/>
      <c r="E149" s="18" t="s">
        <v>192</v>
      </c>
      <c r="F149" s="20">
        <v>30479</v>
      </c>
      <c r="G149" s="18">
        <f>IF(F149&gt;0,DATEDIF(F149,$M$3,"Y"),"?")</f>
        <v>33</v>
      </c>
      <c r="H149" s="18">
        <v>90</v>
      </c>
      <c r="I149" s="18" t="str">
        <f>IF(G149&gt;1,VLOOKUP(G149,[2]katvek!$A$2:$B$86,2,TRUE),"?")</f>
        <v>O</v>
      </c>
      <c r="J149" s="18" t="e">
        <f xml:space="preserve"> +#REF!</f>
        <v>#REF!</v>
      </c>
      <c r="K149" s="18" t="s">
        <v>22</v>
      </c>
      <c r="L149" s="21" t="s">
        <v>18</v>
      </c>
      <c r="M149" s="24"/>
      <c r="N149" s="18" t="s">
        <v>23</v>
      </c>
    </row>
    <row r="150" spans="1:14" ht="16.5" customHeight="1" x14ac:dyDescent="0.25">
      <c r="A150" s="17" t="s">
        <v>357</v>
      </c>
      <c r="B150" s="17" t="s">
        <v>358</v>
      </c>
      <c r="C150" s="18"/>
      <c r="D150" s="18"/>
      <c r="E150" s="19" t="s">
        <v>192</v>
      </c>
      <c r="F150" s="20">
        <v>27594</v>
      </c>
      <c r="G150" s="18">
        <v>41</v>
      </c>
      <c r="H150" s="18">
        <v>90</v>
      </c>
      <c r="I150" s="18" t="s">
        <v>36</v>
      </c>
      <c r="J150" s="18" t="s">
        <v>206</v>
      </c>
      <c r="K150" s="19" t="s">
        <v>22</v>
      </c>
      <c r="L150" s="21" t="s">
        <v>18</v>
      </c>
      <c r="M150" s="24"/>
      <c r="N150" s="18" t="s">
        <v>206</v>
      </c>
    </row>
    <row r="151" spans="1:14" ht="16.5" customHeight="1" x14ac:dyDescent="0.25">
      <c r="A151" s="27" t="s">
        <v>359</v>
      </c>
      <c r="B151" s="27" t="s">
        <v>360</v>
      </c>
      <c r="C151" s="18"/>
      <c r="D151" s="18"/>
      <c r="E151" s="18" t="s">
        <v>192</v>
      </c>
      <c r="F151" s="20">
        <v>27173</v>
      </c>
      <c r="G151" s="18">
        <f>IF(F151&gt;0,DATEDIF(F151,$M$3,"Y"),"?")</f>
        <v>42</v>
      </c>
      <c r="H151" s="18">
        <v>90</v>
      </c>
      <c r="I151" s="18" t="str">
        <f>IF(G151&gt;1,VLOOKUP(G151,[3]katvek!$A$2:$B$86,2,TRUE),"?")</f>
        <v>M1</v>
      </c>
      <c r="J151" s="18" t="e">
        <f xml:space="preserve"> +#REF!</f>
        <v>#REF!</v>
      </c>
      <c r="K151" s="18" t="s">
        <v>17</v>
      </c>
      <c r="L151" s="21" t="s">
        <v>18</v>
      </c>
      <c r="M151" s="18">
        <f>+M150+1</f>
        <v>1</v>
      </c>
      <c r="N151" s="18" t="s">
        <v>50</v>
      </c>
    </row>
    <row r="152" spans="1:14" ht="16.5" customHeight="1" x14ac:dyDescent="0.25">
      <c r="A152" s="17" t="s">
        <v>361</v>
      </c>
      <c r="B152" s="17" t="s">
        <v>362</v>
      </c>
      <c r="C152" s="18"/>
      <c r="D152" s="18"/>
      <c r="E152" s="19" t="s">
        <v>192</v>
      </c>
      <c r="F152" s="20">
        <v>23802</v>
      </c>
      <c r="G152" s="18">
        <f>IF(F152&gt;0,DATEDIF(F152,$M$3,"Y"),"?")</f>
        <v>51</v>
      </c>
      <c r="H152" s="18">
        <v>90</v>
      </c>
      <c r="I152" s="18" t="str">
        <f>IF(G152&gt;1,VLOOKUP(G152,[1]katvek!$A$2:$B$86,2,TRUE),"?")</f>
        <v>M3</v>
      </c>
      <c r="J152" s="18" t="e">
        <f xml:space="preserve"> +#REF!</f>
        <v>#REF!</v>
      </c>
      <c r="K152" s="19" t="s">
        <v>17</v>
      </c>
      <c r="L152" s="21" t="s">
        <v>18</v>
      </c>
      <c r="M152" s="18"/>
      <c r="N152" s="18" t="s">
        <v>19</v>
      </c>
    </row>
    <row r="153" spans="1:14" ht="16.5" customHeight="1" x14ac:dyDescent="0.25">
      <c r="A153" s="27" t="s">
        <v>363</v>
      </c>
      <c r="B153" s="27" t="s">
        <v>198</v>
      </c>
      <c r="C153" s="18"/>
      <c r="D153" s="18"/>
      <c r="E153" s="18" t="s">
        <v>192</v>
      </c>
      <c r="F153" s="20">
        <v>22273</v>
      </c>
      <c r="G153" s="18">
        <v>55</v>
      </c>
      <c r="H153" s="18">
        <v>90</v>
      </c>
      <c r="I153" s="18" t="s">
        <v>163</v>
      </c>
      <c r="J153" s="18" t="s">
        <v>92</v>
      </c>
      <c r="K153" s="18" t="s">
        <v>17</v>
      </c>
      <c r="L153" s="21" t="s">
        <v>34</v>
      </c>
      <c r="M153" s="24"/>
      <c r="N153" s="18" t="s">
        <v>92</v>
      </c>
    </row>
    <row r="154" spans="1:14" ht="16.5" customHeight="1" x14ac:dyDescent="0.25">
      <c r="A154" s="27" t="s">
        <v>364</v>
      </c>
      <c r="B154" s="27" t="s">
        <v>365</v>
      </c>
      <c r="C154" s="18"/>
      <c r="D154" s="18"/>
      <c r="E154" s="18" t="s">
        <v>192</v>
      </c>
      <c r="F154" s="20">
        <v>19889</v>
      </c>
      <c r="G154" s="18">
        <f>IF(F154&gt;0,DATEDIF(F154,$M$3,"Y"),"?")</f>
        <v>62</v>
      </c>
      <c r="H154" s="18">
        <v>90</v>
      </c>
      <c r="I154" s="18" t="str">
        <f>IF(G154&gt;1,VLOOKUP(G154,[3]katvek!$A$2:$B$86,2,TRUE),"?")</f>
        <v>M5</v>
      </c>
      <c r="J154" s="18" t="e">
        <f xml:space="preserve"> +#REF!</f>
        <v>#REF!</v>
      </c>
      <c r="K154" s="18" t="s">
        <v>17</v>
      </c>
      <c r="L154" s="21" t="s">
        <v>18</v>
      </c>
      <c r="M154" s="18">
        <f>+M153+1</f>
        <v>1</v>
      </c>
      <c r="N154" s="18" t="s">
        <v>50</v>
      </c>
    </row>
    <row r="155" spans="1:14" ht="16.5" customHeight="1" x14ac:dyDescent="0.25">
      <c r="A155" s="36" t="s">
        <v>366</v>
      </c>
      <c r="B155" s="36" t="s">
        <v>367</v>
      </c>
      <c r="C155" s="37"/>
      <c r="D155" s="37"/>
      <c r="E155" s="37" t="s">
        <v>192</v>
      </c>
      <c r="F155" s="38" t="s">
        <v>368</v>
      </c>
      <c r="G155" s="37">
        <v>66</v>
      </c>
      <c r="H155" s="37">
        <v>90</v>
      </c>
      <c r="I155" s="37" t="str">
        <f>IF(G155&gt;1,VLOOKUP(G155,[2]katvek!$A$2:$B$86,2,TRUE),"?")</f>
        <v>M6</v>
      </c>
      <c r="J155" s="37" t="e">
        <f xml:space="preserve"> +#REF!</f>
        <v>#REF!</v>
      </c>
      <c r="K155" s="37" t="s">
        <v>22</v>
      </c>
      <c r="L155" s="39" t="s">
        <v>18</v>
      </c>
      <c r="M155" s="40"/>
      <c r="N155" s="37" t="s">
        <v>23</v>
      </c>
    </row>
    <row r="156" spans="1:14" ht="16.5" customHeight="1" x14ac:dyDescent="0.25">
      <c r="A156" s="27" t="s">
        <v>369</v>
      </c>
      <c r="B156" s="27" t="s">
        <v>216</v>
      </c>
      <c r="C156" s="18"/>
      <c r="D156" s="18"/>
      <c r="E156" s="18" t="s">
        <v>192</v>
      </c>
      <c r="F156" s="20">
        <v>17861</v>
      </c>
      <c r="G156" s="18">
        <f>IF(F156&gt;0,DATEDIF(F156,$M$3,"Y"),"?")</f>
        <v>67</v>
      </c>
      <c r="H156" s="18">
        <v>90</v>
      </c>
      <c r="I156" s="18" t="str">
        <f>IF(G156&gt;1,VLOOKUP(G156,[3]katvek!$A$2:$B$86,2,TRUE),"?")</f>
        <v>M6</v>
      </c>
      <c r="J156" s="18" t="e">
        <f xml:space="preserve"> +#REF!</f>
        <v>#REF!</v>
      </c>
      <c r="K156" s="18" t="s">
        <v>17</v>
      </c>
      <c r="L156" s="21" t="s">
        <v>18</v>
      </c>
      <c r="M156" s="18">
        <f>+M155+1</f>
        <v>1</v>
      </c>
      <c r="N156" s="18" t="s">
        <v>50</v>
      </c>
    </row>
    <row r="157" spans="1:14" ht="16.5" customHeight="1" x14ac:dyDescent="0.25">
      <c r="A157" s="27" t="s">
        <v>370</v>
      </c>
      <c r="B157" s="27" t="s">
        <v>249</v>
      </c>
      <c r="C157" s="18"/>
      <c r="D157" s="18"/>
      <c r="E157" s="18" t="s">
        <v>192</v>
      </c>
      <c r="F157" s="20">
        <v>17854</v>
      </c>
      <c r="G157" s="18">
        <f>IF(F157&gt;0,DATEDIF(F157,$M$3,"Y"),"?")</f>
        <v>67</v>
      </c>
      <c r="H157" s="18">
        <v>90</v>
      </c>
      <c r="I157" s="18" t="str">
        <f>IF(G157&gt;1,VLOOKUP(G157,[10]katvek!$A$2:$B$86,2,TRUE),"?")</f>
        <v>M6</v>
      </c>
      <c r="J157" s="18" t="e">
        <f xml:space="preserve"> +#REF!</f>
        <v>#REF!</v>
      </c>
      <c r="K157" s="18" t="s">
        <v>17</v>
      </c>
      <c r="L157" s="21" t="s">
        <v>18</v>
      </c>
      <c r="M157" s="24"/>
      <c r="N157" s="18" t="s">
        <v>328</v>
      </c>
    </row>
    <row r="158" spans="1:14" ht="16.5" customHeight="1" x14ac:dyDescent="0.25">
      <c r="A158" s="27" t="s">
        <v>371</v>
      </c>
      <c r="B158" s="27" t="s">
        <v>337</v>
      </c>
      <c r="C158" s="18"/>
      <c r="D158" s="18"/>
      <c r="E158" s="18" t="s">
        <v>192</v>
      </c>
      <c r="F158" s="20">
        <v>14635</v>
      </c>
      <c r="G158" s="18">
        <v>76</v>
      </c>
      <c r="H158" s="18">
        <v>90</v>
      </c>
      <c r="I158" s="18" t="s">
        <v>372</v>
      </c>
      <c r="J158" s="18" t="s">
        <v>92</v>
      </c>
      <c r="K158" s="18" t="s">
        <v>17</v>
      </c>
      <c r="L158" s="21" t="s">
        <v>34</v>
      </c>
      <c r="M158" s="24"/>
      <c r="N158" s="18" t="s">
        <v>92</v>
      </c>
    </row>
    <row r="159" spans="1:14" ht="16.5" customHeight="1" x14ac:dyDescent="0.25">
      <c r="A159" s="27" t="s">
        <v>373</v>
      </c>
      <c r="B159" s="27" t="s">
        <v>352</v>
      </c>
      <c r="C159" s="18"/>
      <c r="D159" s="18"/>
      <c r="E159" s="18" t="s">
        <v>192</v>
      </c>
      <c r="F159" s="20">
        <v>37187</v>
      </c>
      <c r="G159" s="18">
        <f>IF(F159&gt;0,DATEDIF(F159,$M$3,"Y"),"?")</f>
        <v>14</v>
      </c>
      <c r="H159" s="18">
        <v>100</v>
      </c>
      <c r="I159" s="18" t="str">
        <f>IF(G159&gt;1,VLOOKUP(G159,[10]katvek!$A$2:$B$86,2,TRUE),"?")</f>
        <v>T1</v>
      </c>
      <c r="J159" s="18" t="e">
        <f xml:space="preserve"> +#REF!</f>
        <v>#REF!</v>
      </c>
      <c r="K159" s="18" t="s">
        <v>17</v>
      </c>
      <c r="L159" s="21" t="s">
        <v>18</v>
      </c>
      <c r="M159" s="24"/>
      <c r="N159" s="18" t="s">
        <v>328</v>
      </c>
    </row>
    <row r="160" spans="1:14" ht="16.5" customHeight="1" x14ac:dyDescent="0.25">
      <c r="A160" s="27" t="s">
        <v>374</v>
      </c>
      <c r="B160" s="27" t="s">
        <v>375</v>
      </c>
      <c r="C160" s="18"/>
      <c r="D160" s="18"/>
      <c r="E160" s="18" t="s">
        <v>192</v>
      </c>
      <c r="F160" s="20">
        <v>37013</v>
      </c>
      <c r="G160" s="18">
        <v>15</v>
      </c>
      <c r="H160" s="18">
        <v>100</v>
      </c>
      <c r="I160" s="18" t="s">
        <v>199</v>
      </c>
      <c r="J160" s="18" t="s">
        <v>92</v>
      </c>
      <c r="K160" s="18" t="s">
        <v>17</v>
      </c>
      <c r="L160" s="21" t="s">
        <v>34</v>
      </c>
      <c r="M160" s="24"/>
      <c r="N160" s="18" t="s">
        <v>92</v>
      </c>
    </row>
    <row r="161" spans="1:14" ht="16.5" customHeight="1" x14ac:dyDescent="0.25">
      <c r="A161" s="27" t="s">
        <v>376</v>
      </c>
      <c r="B161" s="27" t="s">
        <v>375</v>
      </c>
      <c r="C161" s="18"/>
      <c r="D161" s="18"/>
      <c r="E161" s="18" t="s">
        <v>192</v>
      </c>
      <c r="F161" s="20">
        <v>36130</v>
      </c>
      <c r="G161" s="18">
        <v>17</v>
      </c>
      <c r="H161" s="18">
        <v>100</v>
      </c>
      <c r="I161" s="18" t="s">
        <v>136</v>
      </c>
      <c r="J161" s="18" t="s">
        <v>92</v>
      </c>
      <c r="K161" s="18" t="s">
        <v>17</v>
      </c>
      <c r="L161" s="21" t="s">
        <v>34</v>
      </c>
      <c r="M161" s="24"/>
      <c r="N161" s="18" t="s">
        <v>92</v>
      </c>
    </row>
    <row r="162" spans="1:14" ht="16.5" customHeight="1" x14ac:dyDescent="0.25">
      <c r="A162" s="34" t="s">
        <v>377</v>
      </c>
      <c r="B162" s="17" t="s">
        <v>378</v>
      </c>
      <c r="C162" s="18"/>
      <c r="D162" s="18"/>
      <c r="E162" s="19" t="s">
        <v>192</v>
      </c>
      <c r="F162" s="28" t="s">
        <v>379</v>
      </c>
      <c r="G162" s="18">
        <v>18</v>
      </c>
      <c r="H162" s="18">
        <v>100</v>
      </c>
      <c r="I162" s="18" t="str">
        <f>IF(G162&gt;1,VLOOKUP(G162,[2]katvek!$A$2:$B$86,2,TRUE),"?")</f>
        <v>T3</v>
      </c>
      <c r="J162" s="18" t="e">
        <f xml:space="preserve"> +#REF!</f>
        <v>#REF!</v>
      </c>
      <c r="K162" s="18" t="s">
        <v>22</v>
      </c>
      <c r="L162" s="21" t="s">
        <v>18</v>
      </c>
      <c r="M162" s="24"/>
      <c r="N162" s="18" t="s">
        <v>23</v>
      </c>
    </row>
    <row r="163" spans="1:14" ht="16.5" customHeight="1" x14ac:dyDescent="0.25">
      <c r="A163" s="17" t="s">
        <v>380</v>
      </c>
      <c r="B163" s="17" t="s">
        <v>381</v>
      </c>
      <c r="C163" s="18"/>
      <c r="D163" s="18"/>
      <c r="E163" s="19" t="s">
        <v>192</v>
      </c>
      <c r="F163" s="20">
        <v>35370</v>
      </c>
      <c r="G163" s="18">
        <v>19</v>
      </c>
      <c r="H163" s="18">
        <v>100</v>
      </c>
      <c r="I163" s="18" t="s">
        <v>99</v>
      </c>
      <c r="J163" s="18" t="s">
        <v>206</v>
      </c>
      <c r="K163" s="19" t="s">
        <v>22</v>
      </c>
      <c r="L163" s="21" t="s">
        <v>18</v>
      </c>
      <c r="M163" s="24"/>
      <c r="N163" s="18" t="s">
        <v>206</v>
      </c>
    </row>
    <row r="164" spans="1:14" ht="16.5" customHeight="1" x14ac:dyDescent="0.25">
      <c r="A164" s="29" t="s">
        <v>382</v>
      </c>
      <c r="B164" s="27" t="s">
        <v>383</v>
      </c>
      <c r="C164" s="18"/>
      <c r="D164" s="18"/>
      <c r="E164" s="18" t="s">
        <v>192</v>
      </c>
      <c r="F164" s="20">
        <v>34981</v>
      </c>
      <c r="G164" s="18">
        <f>IF(F164&gt;0,DATEDIF(F164,$M$3,"Y"),"?")</f>
        <v>20</v>
      </c>
      <c r="H164" s="18">
        <v>100</v>
      </c>
      <c r="I164" s="18" t="str">
        <f>IF(G164&gt;1,VLOOKUP(G164,[2]katvek!$A$2:$B$86,2,TRUE),"?")</f>
        <v>J</v>
      </c>
      <c r="J164" s="18" t="e">
        <f xml:space="preserve"> +#REF!</f>
        <v>#REF!</v>
      </c>
      <c r="K164" s="18" t="s">
        <v>22</v>
      </c>
      <c r="L164" s="21" t="s">
        <v>18</v>
      </c>
      <c r="M164" s="24"/>
      <c r="N164" s="18" t="s">
        <v>23</v>
      </c>
    </row>
    <row r="165" spans="1:14" ht="16.5" customHeight="1" x14ac:dyDescent="0.25">
      <c r="A165" s="27" t="s">
        <v>384</v>
      </c>
      <c r="B165" s="27" t="s">
        <v>383</v>
      </c>
      <c r="C165" s="18"/>
      <c r="D165" s="18"/>
      <c r="E165" s="18" t="s">
        <v>192</v>
      </c>
      <c r="F165" s="20" t="s">
        <v>385</v>
      </c>
      <c r="G165" s="18">
        <v>22</v>
      </c>
      <c r="H165" s="18">
        <v>100</v>
      </c>
      <c r="I165" s="18" t="str">
        <f>IF(G165&gt;1,VLOOKUP(G165,[2]katvek!$A$2:$B$86,2,TRUE),"?")</f>
        <v>J</v>
      </c>
      <c r="J165" s="18" t="e">
        <f xml:space="preserve"> +#REF!</f>
        <v>#REF!</v>
      </c>
      <c r="K165" s="18" t="s">
        <v>22</v>
      </c>
      <c r="L165" s="21" t="s">
        <v>18</v>
      </c>
      <c r="M165" s="24"/>
      <c r="N165" s="18" t="s">
        <v>23</v>
      </c>
    </row>
    <row r="166" spans="1:14" ht="16.5" customHeight="1" x14ac:dyDescent="0.25">
      <c r="A166" s="27" t="s">
        <v>386</v>
      </c>
      <c r="B166" s="27" t="s">
        <v>387</v>
      </c>
      <c r="C166" s="18"/>
      <c r="D166" s="18"/>
      <c r="E166" s="18" t="s">
        <v>192</v>
      </c>
      <c r="F166" s="20">
        <v>34148</v>
      </c>
      <c r="G166" s="18">
        <v>23</v>
      </c>
      <c r="H166" s="18">
        <v>100</v>
      </c>
      <c r="I166" s="18" t="s">
        <v>26</v>
      </c>
      <c r="J166" s="18" t="s">
        <v>33</v>
      </c>
      <c r="K166" s="18" t="s">
        <v>17</v>
      </c>
      <c r="L166" s="21" t="s">
        <v>34</v>
      </c>
      <c r="M166" s="24"/>
      <c r="N166" s="18" t="s">
        <v>33</v>
      </c>
    </row>
    <row r="167" spans="1:14" ht="16.5" customHeight="1" x14ac:dyDescent="0.25">
      <c r="A167" s="27" t="s">
        <v>388</v>
      </c>
      <c r="B167" s="27" t="s">
        <v>389</v>
      </c>
      <c r="C167" s="18"/>
      <c r="D167" s="18"/>
      <c r="E167" s="18" t="s">
        <v>192</v>
      </c>
      <c r="F167" s="20">
        <v>33928</v>
      </c>
      <c r="G167" s="18">
        <v>23</v>
      </c>
      <c r="H167" s="18">
        <v>100</v>
      </c>
      <c r="I167" s="18" t="s">
        <v>26</v>
      </c>
      <c r="J167" s="18" t="s">
        <v>164</v>
      </c>
      <c r="K167" s="18" t="s">
        <v>17</v>
      </c>
      <c r="L167" s="21" t="s">
        <v>34</v>
      </c>
      <c r="M167" s="24"/>
      <c r="N167" s="18" t="s">
        <v>164</v>
      </c>
    </row>
    <row r="168" spans="1:14" ht="16.5" customHeight="1" x14ac:dyDescent="0.25">
      <c r="A168" s="27" t="s">
        <v>390</v>
      </c>
      <c r="B168" s="27" t="s">
        <v>391</v>
      </c>
      <c r="C168" s="18"/>
      <c r="D168" s="18"/>
      <c r="E168" s="18" t="s">
        <v>192</v>
      </c>
      <c r="F168" s="20">
        <v>34032</v>
      </c>
      <c r="G168" s="18">
        <f>IF(F168&gt;0,DATEDIF(F168,$M$3,"Y"),"?")</f>
        <v>23</v>
      </c>
      <c r="H168" s="18">
        <v>100</v>
      </c>
      <c r="I168" s="18" t="str">
        <f>IF(G168&gt;1,VLOOKUP(G168,[8]katvek!$A$2:$B$86,2,TRUE),"?")</f>
        <v>J</v>
      </c>
      <c r="J168" s="18" t="e">
        <f xml:space="preserve"> +#REF!</f>
        <v>#REF!</v>
      </c>
      <c r="K168" s="18" t="s">
        <v>17</v>
      </c>
      <c r="L168" s="21" t="s">
        <v>18</v>
      </c>
      <c r="M168" s="24"/>
      <c r="N168" s="18" t="s">
        <v>148</v>
      </c>
    </row>
    <row r="169" spans="1:14" ht="16.5" customHeight="1" x14ac:dyDescent="0.25">
      <c r="A169" s="27" t="s">
        <v>392</v>
      </c>
      <c r="B169" s="27" t="s">
        <v>393</v>
      </c>
      <c r="C169" s="18"/>
      <c r="D169" s="18"/>
      <c r="E169" s="18" t="s">
        <v>192</v>
      </c>
      <c r="F169" s="20">
        <v>34184</v>
      </c>
      <c r="G169" s="18">
        <f>IF(F169&gt;0,DATEDIF(F169,$M$3,"Y"),"?")</f>
        <v>23</v>
      </c>
      <c r="H169" s="18">
        <v>100</v>
      </c>
      <c r="I169" s="18" t="str">
        <f>IF(G169&gt;1,VLOOKUP(G169,[8]katvek!$A$2:$B$86,2,TRUE),"?")</f>
        <v>J</v>
      </c>
      <c r="J169" s="18" t="e">
        <f xml:space="preserve"> +#REF!</f>
        <v>#REF!</v>
      </c>
      <c r="K169" s="18" t="s">
        <v>17</v>
      </c>
      <c r="L169" s="21" t="s">
        <v>18</v>
      </c>
      <c r="M169" s="24"/>
      <c r="N169" s="18" t="s">
        <v>148</v>
      </c>
    </row>
    <row r="170" spans="1:14" ht="16.5" customHeight="1" x14ac:dyDescent="0.25">
      <c r="A170" s="27" t="s">
        <v>394</v>
      </c>
      <c r="B170" s="27" t="s">
        <v>395</v>
      </c>
      <c r="C170" s="18"/>
      <c r="D170" s="18"/>
      <c r="E170" s="18" t="s">
        <v>192</v>
      </c>
      <c r="F170" s="20">
        <v>33693</v>
      </c>
      <c r="G170" s="18">
        <v>24</v>
      </c>
      <c r="H170" s="18">
        <v>100</v>
      </c>
      <c r="I170" s="18" t="s">
        <v>32</v>
      </c>
      <c r="J170" s="18" t="s">
        <v>107</v>
      </c>
      <c r="K170" s="18" t="s">
        <v>396</v>
      </c>
      <c r="L170" s="21" t="s">
        <v>18</v>
      </c>
      <c r="M170" s="24"/>
      <c r="N170" s="18" t="s">
        <v>108</v>
      </c>
    </row>
    <row r="171" spans="1:14" ht="16.5" customHeight="1" x14ac:dyDescent="0.25">
      <c r="A171" s="27" t="s">
        <v>397</v>
      </c>
      <c r="B171" s="27" t="s">
        <v>375</v>
      </c>
      <c r="C171" s="18"/>
      <c r="D171" s="18"/>
      <c r="E171" s="18" t="s">
        <v>192</v>
      </c>
      <c r="F171" s="20">
        <v>33306</v>
      </c>
      <c r="G171" s="18">
        <f>IF(F171&gt;0,DATEDIF(F171,$M$3,"Y"),"?")</f>
        <v>25</v>
      </c>
      <c r="H171" s="18">
        <v>100</v>
      </c>
      <c r="I171" s="18" t="str">
        <f>IF(G171&gt;1,VLOOKUP(G171,[3]katvek!$A$2:$B$86,2,TRUE),"?")</f>
        <v>O</v>
      </c>
      <c r="J171" s="18" t="e">
        <f xml:space="preserve"> +#REF!</f>
        <v>#REF!</v>
      </c>
      <c r="K171" s="18" t="s">
        <v>17</v>
      </c>
      <c r="L171" s="21" t="s">
        <v>18</v>
      </c>
      <c r="M171" s="18">
        <f>+M170+1</f>
        <v>1</v>
      </c>
      <c r="N171" s="18" t="s">
        <v>50</v>
      </c>
    </row>
    <row r="172" spans="1:14" ht="16.5" customHeight="1" x14ac:dyDescent="0.25">
      <c r="A172" s="27" t="s">
        <v>226</v>
      </c>
      <c r="B172" s="27" t="s">
        <v>398</v>
      </c>
      <c r="C172" s="18"/>
      <c r="D172" s="18"/>
      <c r="E172" s="18" t="s">
        <v>192</v>
      </c>
      <c r="F172" s="20">
        <v>33117</v>
      </c>
      <c r="G172" s="18">
        <v>26</v>
      </c>
      <c r="H172" s="18">
        <v>100</v>
      </c>
      <c r="I172" s="18" t="s">
        <v>32</v>
      </c>
      <c r="J172" s="18" t="s">
        <v>107</v>
      </c>
      <c r="K172" s="18" t="s">
        <v>17</v>
      </c>
      <c r="L172" s="21" t="s">
        <v>18</v>
      </c>
      <c r="M172" s="24"/>
      <c r="N172" s="18" t="s">
        <v>108</v>
      </c>
    </row>
    <row r="173" spans="1:14" ht="16.5" customHeight="1" x14ac:dyDescent="0.25">
      <c r="A173" s="27" t="s">
        <v>240</v>
      </c>
      <c r="B173" s="27" t="s">
        <v>399</v>
      </c>
      <c r="C173" s="18"/>
      <c r="D173" s="18"/>
      <c r="E173" s="18" t="s">
        <v>192</v>
      </c>
      <c r="F173" s="20">
        <v>32222</v>
      </c>
      <c r="G173" s="18">
        <f>IF(F173&gt;0,DATEDIF(F173,$M$3,"Y"),"?")</f>
        <v>28</v>
      </c>
      <c r="H173" s="18">
        <v>100</v>
      </c>
      <c r="I173" s="18" t="str">
        <f>IF(G173&gt;1,VLOOKUP(G173,[3]katvek!$A$2:$B$86,2,TRUE),"?")</f>
        <v>O</v>
      </c>
      <c r="J173" s="18" t="e">
        <f xml:space="preserve"> +#REF!</f>
        <v>#REF!</v>
      </c>
      <c r="K173" s="18" t="s">
        <v>17</v>
      </c>
      <c r="L173" s="21" t="s">
        <v>18</v>
      </c>
      <c r="M173" s="18">
        <f>+M172+1</f>
        <v>1</v>
      </c>
      <c r="N173" s="18" t="s">
        <v>50</v>
      </c>
    </row>
    <row r="174" spans="1:14" ht="16.5" customHeight="1" x14ac:dyDescent="0.25">
      <c r="A174" s="41" t="s">
        <v>400</v>
      </c>
      <c r="B174" s="41" t="s">
        <v>401</v>
      </c>
      <c r="C174" s="18"/>
      <c r="D174" s="18"/>
      <c r="E174" s="18" t="s">
        <v>192</v>
      </c>
      <c r="F174" s="20">
        <v>31788</v>
      </c>
      <c r="G174" s="18">
        <v>29</v>
      </c>
      <c r="H174" s="18">
        <v>100</v>
      </c>
      <c r="I174" s="18" t="s">
        <v>32</v>
      </c>
      <c r="J174" s="18" t="s">
        <v>33</v>
      </c>
      <c r="K174" s="18" t="s">
        <v>17</v>
      </c>
      <c r="L174" s="21" t="s">
        <v>34</v>
      </c>
      <c r="M174" s="24"/>
      <c r="N174" s="18" t="s">
        <v>33</v>
      </c>
    </row>
    <row r="175" spans="1:14" ht="16.5" customHeight="1" x14ac:dyDescent="0.25">
      <c r="A175" s="27" t="s">
        <v>402</v>
      </c>
      <c r="B175" s="27" t="s">
        <v>403</v>
      </c>
      <c r="C175" s="18"/>
      <c r="D175" s="18"/>
      <c r="E175" s="18" t="s">
        <v>192</v>
      </c>
      <c r="F175" s="20">
        <v>31809</v>
      </c>
      <c r="G175" s="18">
        <v>29</v>
      </c>
      <c r="H175" s="18">
        <v>100</v>
      </c>
      <c r="I175" s="18" t="s">
        <v>32</v>
      </c>
      <c r="J175" s="18" t="s">
        <v>27</v>
      </c>
      <c r="K175" s="19" t="s">
        <v>17</v>
      </c>
      <c r="L175" s="21" t="s">
        <v>18</v>
      </c>
      <c r="M175" s="24"/>
      <c r="N175" s="18" t="s">
        <v>28</v>
      </c>
    </row>
    <row r="176" spans="1:14" ht="16.5" customHeight="1" x14ac:dyDescent="0.25">
      <c r="A176" s="27" t="s">
        <v>404</v>
      </c>
      <c r="B176" s="27" t="s">
        <v>405</v>
      </c>
      <c r="C176" s="18"/>
      <c r="D176" s="18"/>
      <c r="E176" s="18" t="s">
        <v>192</v>
      </c>
      <c r="F176" s="20">
        <v>31473</v>
      </c>
      <c r="G176" s="18">
        <v>30</v>
      </c>
      <c r="H176" s="18">
        <v>100</v>
      </c>
      <c r="I176" s="18" t="s">
        <v>32</v>
      </c>
      <c r="J176" s="18" t="s">
        <v>111</v>
      </c>
      <c r="K176" s="18" t="s">
        <v>17</v>
      </c>
      <c r="L176" s="21" t="s">
        <v>18</v>
      </c>
      <c r="M176" s="18"/>
      <c r="N176" s="18" t="s">
        <v>112</v>
      </c>
    </row>
    <row r="177" spans="1:14" ht="16.5" customHeight="1" x14ac:dyDescent="0.25">
      <c r="A177" s="27" t="s">
        <v>406</v>
      </c>
      <c r="B177" s="27" t="s">
        <v>407</v>
      </c>
      <c r="C177" s="18"/>
      <c r="D177" s="18"/>
      <c r="E177" s="18" t="s">
        <v>192</v>
      </c>
      <c r="F177" s="20">
        <v>31428</v>
      </c>
      <c r="G177" s="18">
        <v>30</v>
      </c>
      <c r="H177" s="18">
        <v>100</v>
      </c>
      <c r="I177" s="18" t="s">
        <v>32</v>
      </c>
      <c r="J177" s="18" t="s">
        <v>111</v>
      </c>
      <c r="K177" s="18" t="s">
        <v>17</v>
      </c>
      <c r="L177" s="21" t="s">
        <v>18</v>
      </c>
      <c r="M177" s="18"/>
      <c r="N177" s="18" t="s">
        <v>112</v>
      </c>
    </row>
    <row r="178" spans="1:14" ht="16.5" customHeight="1" x14ac:dyDescent="0.25">
      <c r="A178" s="27" t="s">
        <v>314</v>
      </c>
      <c r="B178" s="27" t="s">
        <v>408</v>
      </c>
      <c r="C178" s="18"/>
      <c r="D178" s="18"/>
      <c r="E178" s="18" t="s">
        <v>192</v>
      </c>
      <c r="F178" s="20">
        <v>29644</v>
      </c>
      <c r="G178" s="18">
        <f>IF(F178&gt;0,DATEDIF(F178,$M$3,"Y"),"?")</f>
        <v>35</v>
      </c>
      <c r="H178" s="18">
        <v>100</v>
      </c>
      <c r="I178" s="18" t="str">
        <f>IF(G178&gt;1,VLOOKUP(G178,[3]katvek!$A$2:$B$86,2,TRUE),"?")</f>
        <v>O</v>
      </c>
      <c r="J178" s="18" t="e">
        <f xml:space="preserve"> +#REF!</f>
        <v>#REF!</v>
      </c>
      <c r="K178" s="18" t="s">
        <v>22</v>
      </c>
      <c r="L178" s="21" t="s">
        <v>18</v>
      </c>
      <c r="M178" s="18">
        <f>+M177+1</f>
        <v>1</v>
      </c>
      <c r="N178" s="18" t="s">
        <v>50</v>
      </c>
    </row>
    <row r="179" spans="1:14" ht="16.5" customHeight="1" x14ac:dyDescent="0.25">
      <c r="A179" s="27" t="s">
        <v>409</v>
      </c>
      <c r="B179" s="27" t="s">
        <v>410</v>
      </c>
      <c r="C179" s="18"/>
      <c r="D179" s="18"/>
      <c r="E179" s="18" t="s">
        <v>192</v>
      </c>
      <c r="F179" s="20">
        <v>29572</v>
      </c>
      <c r="G179" s="18">
        <f>IF(F179&gt;0,DATEDIF(F179,$M$3,"Y"),"?")</f>
        <v>35</v>
      </c>
      <c r="H179" s="18">
        <v>100</v>
      </c>
      <c r="I179" s="18" t="str">
        <f>IF(G179&gt;1,VLOOKUP(G179,[8]katvek!$A$2:$B$86,2,TRUE),"?")</f>
        <v>O</v>
      </c>
      <c r="J179" s="18" t="e">
        <f xml:space="preserve"> +#REF!</f>
        <v>#REF!</v>
      </c>
      <c r="K179" s="18" t="s">
        <v>17</v>
      </c>
      <c r="L179" s="21" t="s">
        <v>18</v>
      </c>
      <c r="M179" s="24"/>
      <c r="N179" s="18" t="s">
        <v>148</v>
      </c>
    </row>
    <row r="180" spans="1:14" ht="16.5" customHeight="1" x14ac:dyDescent="0.25">
      <c r="A180" s="27" t="s">
        <v>411</v>
      </c>
      <c r="B180" s="27" t="s">
        <v>412</v>
      </c>
      <c r="C180" s="18"/>
      <c r="D180" s="18"/>
      <c r="E180" s="18" t="s">
        <v>192</v>
      </c>
      <c r="F180" s="20">
        <v>28204</v>
      </c>
      <c r="G180" s="18">
        <f>IF(F180&gt;0,DATEDIF(F180,$M$3,"Y"),"?")</f>
        <v>39</v>
      </c>
      <c r="H180" s="18">
        <v>100</v>
      </c>
      <c r="I180" s="18" t="str">
        <f>IF(G180&gt;1,VLOOKUP(G180,[10]katvek!$A$2:$B$86,2,TRUE),"?")</f>
        <v>O</v>
      </c>
      <c r="J180" s="18" t="e">
        <f xml:space="preserve"> +#REF!</f>
        <v>#REF!</v>
      </c>
      <c r="K180" s="18" t="s">
        <v>17</v>
      </c>
      <c r="L180" s="21" t="s">
        <v>18</v>
      </c>
      <c r="M180" s="24"/>
      <c r="N180" s="18" t="s">
        <v>328</v>
      </c>
    </row>
    <row r="181" spans="1:14" ht="16.5" customHeight="1" x14ac:dyDescent="0.25">
      <c r="A181" s="27" t="s">
        <v>373</v>
      </c>
      <c r="B181" s="27" t="s">
        <v>413</v>
      </c>
      <c r="C181" s="18"/>
      <c r="D181" s="18"/>
      <c r="E181" s="18" t="s">
        <v>192</v>
      </c>
      <c r="F181" s="20">
        <v>26348</v>
      </c>
      <c r="G181" s="18">
        <f>IF(F181&gt;0,DATEDIF(F181,$M$3,"Y"),"?")</f>
        <v>44</v>
      </c>
      <c r="H181" s="18">
        <v>100</v>
      </c>
      <c r="I181" s="18" t="str">
        <f>IF(G181&gt;1,VLOOKUP(G181,[10]katvek!$A$2:$B$86,2,TRUE),"?")</f>
        <v>M1</v>
      </c>
      <c r="J181" s="18" t="e">
        <f xml:space="preserve"> +#REF!</f>
        <v>#REF!</v>
      </c>
      <c r="K181" s="18" t="s">
        <v>17</v>
      </c>
      <c r="L181" s="21" t="s">
        <v>18</v>
      </c>
      <c r="M181" s="24"/>
      <c r="N181" s="18" t="s">
        <v>328</v>
      </c>
    </row>
    <row r="182" spans="1:14" ht="16.5" customHeight="1" x14ac:dyDescent="0.25">
      <c r="A182" s="27" t="s">
        <v>414</v>
      </c>
      <c r="B182" s="27" t="s">
        <v>415</v>
      </c>
      <c r="C182" s="18"/>
      <c r="D182" s="18"/>
      <c r="E182" s="18" t="s">
        <v>192</v>
      </c>
      <c r="F182" s="20">
        <v>25885</v>
      </c>
      <c r="G182" s="18">
        <f>IF(F182&gt;0,DATEDIF(F182,$M$3,"Y"),"?")</f>
        <v>45</v>
      </c>
      <c r="H182" s="18">
        <v>100</v>
      </c>
      <c r="I182" s="18" t="str">
        <f>IF(G182&gt;1,VLOOKUP(G182,[6]katvek!$A$2:$B$86,2,TRUE),"?")</f>
        <v>M2</v>
      </c>
      <c r="J182" s="18" t="e">
        <f xml:space="preserve"> +#REF!</f>
        <v>#REF!</v>
      </c>
      <c r="K182" s="18" t="s">
        <v>17</v>
      </c>
      <c r="L182" s="21" t="s">
        <v>34</v>
      </c>
      <c r="M182" s="18"/>
      <c r="N182" s="18" t="s">
        <v>70</v>
      </c>
    </row>
    <row r="183" spans="1:14" ht="16.5" customHeight="1" x14ac:dyDescent="0.25">
      <c r="A183" s="27" t="s">
        <v>416</v>
      </c>
      <c r="B183" s="27" t="s">
        <v>417</v>
      </c>
      <c r="C183" s="18"/>
      <c r="D183" s="18"/>
      <c r="E183" s="18" t="s">
        <v>192</v>
      </c>
      <c r="F183" s="20">
        <v>25207</v>
      </c>
      <c r="G183" s="18">
        <v>47</v>
      </c>
      <c r="H183" s="18">
        <v>100</v>
      </c>
      <c r="I183" s="18" t="s">
        <v>182</v>
      </c>
      <c r="J183" s="18" t="s">
        <v>164</v>
      </c>
      <c r="K183" s="18" t="s">
        <v>17</v>
      </c>
      <c r="L183" s="21" t="s">
        <v>18</v>
      </c>
      <c r="M183" s="24"/>
      <c r="N183" s="18" t="s">
        <v>164</v>
      </c>
    </row>
    <row r="184" spans="1:14" ht="16.5" customHeight="1" x14ac:dyDescent="0.25">
      <c r="A184" s="17" t="s">
        <v>418</v>
      </c>
      <c r="B184" s="17" t="s">
        <v>419</v>
      </c>
      <c r="C184" s="18"/>
      <c r="D184" s="18"/>
      <c r="E184" s="19" t="s">
        <v>192</v>
      </c>
      <c r="F184" s="20">
        <v>23899</v>
      </c>
      <c r="G184" s="18">
        <f>IF(F184&gt;0,DATEDIF(F184,$M$3,"Y"),"?")</f>
        <v>51</v>
      </c>
      <c r="H184" s="18">
        <v>100</v>
      </c>
      <c r="I184" s="18" t="str">
        <f>IF(G184&gt;1,VLOOKUP(G184,[1]katvek!$A$2:$B$86,2,TRUE),"?")</f>
        <v>M3</v>
      </c>
      <c r="J184" s="18" t="e">
        <f xml:space="preserve"> +#REF!</f>
        <v>#REF!</v>
      </c>
      <c r="K184" s="19" t="s">
        <v>17</v>
      </c>
      <c r="L184" s="21" t="s">
        <v>18</v>
      </c>
      <c r="M184" s="18"/>
      <c r="N184" s="18" t="s">
        <v>19</v>
      </c>
    </row>
    <row r="185" spans="1:14" ht="16.5" customHeight="1" x14ac:dyDescent="0.25">
      <c r="A185" s="17" t="s">
        <v>420</v>
      </c>
      <c r="B185" s="25" t="s">
        <v>421</v>
      </c>
      <c r="C185" s="18"/>
      <c r="D185" s="18"/>
      <c r="E185" s="26" t="s">
        <v>192</v>
      </c>
      <c r="F185" s="20">
        <v>21682</v>
      </c>
      <c r="G185" s="18">
        <v>57</v>
      </c>
      <c r="H185" s="18">
        <v>100</v>
      </c>
      <c r="I185" s="18" t="s">
        <v>163</v>
      </c>
      <c r="J185" s="18" t="s">
        <v>27</v>
      </c>
      <c r="K185" s="19" t="s">
        <v>17</v>
      </c>
      <c r="L185" s="21" t="s">
        <v>18</v>
      </c>
      <c r="M185" s="24"/>
      <c r="N185" s="18" t="s">
        <v>28</v>
      </c>
    </row>
    <row r="186" spans="1:14" ht="16.5" customHeight="1" x14ac:dyDescent="0.25">
      <c r="A186" s="27" t="s">
        <v>422</v>
      </c>
      <c r="B186" s="27" t="s">
        <v>423</v>
      </c>
      <c r="C186" s="18"/>
      <c r="D186" s="18"/>
      <c r="E186" s="18" t="s">
        <v>192</v>
      </c>
      <c r="F186" s="20">
        <v>21003</v>
      </c>
      <c r="G186" s="18">
        <f>IF(F186&gt;0,DATEDIF(F186,$M$3,"Y"),"?")</f>
        <v>59</v>
      </c>
      <c r="H186" s="18">
        <v>100</v>
      </c>
      <c r="I186" s="18" t="str">
        <f>IF(G186&gt;1,VLOOKUP(G186,[10]katvek!$A$2:$B$86,2,TRUE),"?")</f>
        <v>M4</v>
      </c>
      <c r="J186" s="18" t="e">
        <f xml:space="preserve"> +#REF!</f>
        <v>#REF!</v>
      </c>
      <c r="K186" s="18" t="s">
        <v>17</v>
      </c>
      <c r="L186" s="21" t="s">
        <v>18</v>
      </c>
      <c r="M186" s="24"/>
      <c r="N186" s="18" t="s">
        <v>328</v>
      </c>
    </row>
    <row r="187" spans="1:14" ht="16.5" customHeight="1" x14ac:dyDescent="0.25">
      <c r="A187" s="27" t="s">
        <v>194</v>
      </c>
      <c r="B187" s="27" t="s">
        <v>424</v>
      </c>
      <c r="C187" s="18"/>
      <c r="D187" s="18"/>
      <c r="E187" s="18" t="s">
        <v>192</v>
      </c>
      <c r="F187" s="20">
        <v>34078</v>
      </c>
      <c r="G187" s="18">
        <v>23</v>
      </c>
      <c r="H187" s="18">
        <v>110</v>
      </c>
      <c r="I187" s="18" t="s">
        <v>26</v>
      </c>
      <c r="J187" s="18" t="s">
        <v>107</v>
      </c>
      <c r="K187" s="18" t="s">
        <v>17</v>
      </c>
      <c r="L187" s="21" t="s">
        <v>18</v>
      </c>
      <c r="M187" s="24"/>
      <c r="N187" s="18" t="s">
        <v>108</v>
      </c>
    </row>
    <row r="188" spans="1:14" ht="16.5" customHeight="1" x14ac:dyDescent="0.25">
      <c r="A188" s="25" t="s">
        <v>425</v>
      </c>
      <c r="B188" s="25" t="s">
        <v>387</v>
      </c>
      <c r="C188" s="18"/>
      <c r="D188" s="18"/>
      <c r="E188" s="18" t="s">
        <v>192</v>
      </c>
      <c r="F188" s="20">
        <v>34036</v>
      </c>
      <c r="G188" s="18">
        <v>23</v>
      </c>
      <c r="H188" s="18">
        <v>110</v>
      </c>
      <c r="I188" s="18" t="s">
        <v>26</v>
      </c>
      <c r="J188" s="18" t="s">
        <v>33</v>
      </c>
      <c r="K188" s="18" t="s">
        <v>17</v>
      </c>
      <c r="L188" s="21" t="s">
        <v>34</v>
      </c>
      <c r="M188" s="24"/>
      <c r="N188" s="18" t="s">
        <v>33</v>
      </c>
    </row>
    <row r="189" spans="1:14" ht="16.5" customHeight="1" x14ac:dyDescent="0.25">
      <c r="A189" s="27" t="s">
        <v>426</v>
      </c>
      <c r="B189" s="27" t="s">
        <v>427</v>
      </c>
      <c r="C189" s="18"/>
      <c r="D189" s="18"/>
      <c r="E189" s="18" t="s">
        <v>192</v>
      </c>
      <c r="F189" s="20">
        <v>33900</v>
      </c>
      <c r="G189" s="18">
        <f>IF(F189&gt;0,DATEDIF(F189,$M$3,"Y"),"?")</f>
        <v>23</v>
      </c>
      <c r="H189" s="18">
        <v>110</v>
      </c>
      <c r="I189" s="18" t="str">
        <f>IF(G189&gt;1,VLOOKUP(G189,[3]katvek!$A$2:$B$86,2,TRUE),"?")</f>
        <v>J</v>
      </c>
      <c r="J189" s="18" t="e">
        <f xml:space="preserve"> +#REF!</f>
        <v>#REF!</v>
      </c>
      <c r="K189" s="18" t="s">
        <v>17</v>
      </c>
      <c r="L189" s="21" t="s">
        <v>18</v>
      </c>
      <c r="M189" s="18">
        <f>+M188+1</f>
        <v>1</v>
      </c>
      <c r="N189" s="18" t="s">
        <v>50</v>
      </c>
    </row>
    <row r="190" spans="1:14" ht="16.5" customHeight="1" x14ac:dyDescent="0.25">
      <c r="A190" s="17" t="s">
        <v>428</v>
      </c>
      <c r="B190" s="17" t="s">
        <v>429</v>
      </c>
      <c r="C190" s="18"/>
      <c r="D190" s="18"/>
      <c r="E190" s="19" t="s">
        <v>192</v>
      </c>
      <c r="F190" s="20">
        <v>33897</v>
      </c>
      <c r="G190" s="18">
        <f>IF(F190&gt;0,DATEDIF(F190,$M$3,"Y"),"?")</f>
        <v>23</v>
      </c>
      <c r="H190" s="18">
        <v>110</v>
      </c>
      <c r="I190" s="18" t="str">
        <f>IF(G190&gt;1,VLOOKUP(G190,[4]katvek!$A$2:$B$86,2,TRUE),"?")</f>
        <v>J</v>
      </c>
      <c r="J190" s="18" t="e">
        <f xml:space="preserve"> +#REF!</f>
        <v>#REF!</v>
      </c>
      <c r="K190" s="19" t="s">
        <v>17</v>
      </c>
      <c r="L190" s="21" t="s">
        <v>18</v>
      </c>
      <c r="M190" s="24"/>
      <c r="N190" s="18" t="s">
        <v>53</v>
      </c>
    </row>
    <row r="191" spans="1:14" ht="16.5" customHeight="1" x14ac:dyDescent="0.25">
      <c r="A191" s="17" t="s">
        <v>430</v>
      </c>
      <c r="B191" s="17" t="s">
        <v>431</v>
      </c>
      <c r="C191" s="18"/>
      <c r="D191" s="18"/>
      <c r="E191" s="19" t="s">
        <v>192</v>
      </c>
      <c r="F191" s="28" t="s">
        <v>432</v>
      </c>
      <c r="G191" s="18">
        <v>29</v>
      </c>
      <c r="H191" s="18">
        <v>110</v>
      </c>
      <c r="I191" s="18" t="str">
        <f>IF(G191&gt;1,VLOOKUP(G191,[2]katvek!$A$2:$B$86,2,TRUE),"?")</f>
        <v>O</v>
      </c>
      <c r="J191" s="18" t="e">
        <f xml:space="preserve"> +#REF!</f>
        <v>#REF!</v>
      </c>
      <c r="K191" s="18" t="s">
        <v>22</v>
      </c>
      <c r="L191" s="21" t="s">
        <v>18</v>
      </c>
      <c r="M191" s="24"/>
      <c r="N191" s="18" t="s">
        <v>23</v>
      </c>
    </row>
    <row r="192" spans="1:14" ht="16.5" customHeight="1" x14ac:dyDescent="0.25">
      <c r="A192" s="27" t="s">
        <v>433</v>
      </c>
      <c r="B192" s="27" t="s">
        <v>266</v>
      </c>
      <c r="C192" s="18"/>
      <c r="D192" s="18"/>
      <c r="E192" s="18" t="s">
        <v>192</v>
      </c>
      <c r="F192" s="20">
        <v>31350</v>
      </c>
      <c r="G192" s="18">
        <v>30</v>
      </c>
      <c r="H192" s="18">
        <v>110</v>
      </c>
      <c r="I192" s="18" t="s">
        <v>32</v>
      </c>
      <c r="J192" s="18" t="s">
        <v>33</v>
      </c>
      <c r="K192" s="18" t="s">
        <v>17</v>
      </c>
      <c r="L192" s="21" t="s">
        <v>34</v>
      </c>
      <c r="M192" s="24"/>
      <c r="N192" s="18" t="s">
        <v>33</v>
      </c>
    </row>
    <row r="193" spans="1:14" ht="16.5" customHeight="1" x14ac:dyDescent="0.25">
      <c r="A193" s="27" t="s">
        <v>434</v>
      </c>
      <c r="B193" s="27" t="s">
        <v>295</v>
      </c>
      <c r="C193" s="18"/>
      <c r="D193" s="18"/>
      <c r="E193" s="18" t="s">
        <v>192</v>
      </c>
      <c r="F193" s="20">
        <v>31227</v>
      </c>
      <c r="G193" s="18">
        <v>31</v>
      </c>
      <c r="H193" s="18">
        <v>110</v>
      </c>
      <c r="I193" s="18" t="s">
        <v>32</v>
      </c>
      <c r="J193" s="18" t="s">
        <v>33</v>
      </c>
      <c r="K193" s="18" t="s">
        <v>17</v>
      </c>
      <c r="L193" s="21" t="s">
        <v>34</v>
      </c>
      <c r="M193" s="24"/>
      <c r="N193" s="18" t="s">
        <v>33</v>
      </c>
    </row>
    <row r="194" spans="1:14" ht="16.5" customHeight="1" x14ac:dyDescent="0.25">
      <c r="A194" s="29" t="s">
        <v>435</v>
      </c>
      <c r="B194" s="27" t="s">
        <v>436</v>
      </c>
      <c r="C194" s="18"/>
      <c r="D194" s="18"/>
      <c r="E194" s="18" t="s">
        <v>192</v>
      </c>
      <c r="F194" s="30">
        <v>31047</v>
      </c>
      <c r="G194" s="18">
        <v>31</v>
      </c>
      <c r="H194" s="18">
        <v>110</v>
      </c>
      <c r="I194" s="18" t="s">
        <v>32</v>
      </c>
      <c r="J194" s="18" t="s">
        <v>27</v>
      </c>
      <c r="K194" s="19" t="s">
        <v>17</v>
      </c>
      <c r="L194" s="21" t="s">
        <v>18</v>
      </c>
      <c r="M194" s="24"/>
      <c r="N194" s="18" t="s">
        <v>28</v>
      </c>
    </row>
    <row r="195" spans="1:14" ht="16.5" customHeight="1" x14ac:dyDescent="0.25">
      <c r="A195" s="17" t="s">
        <v>165</v>
      </c>
      <c r="B195" s="17" t="s">
        <v>437</v>
      </c>
      <c r="C195" s="18"/>
      <c r="D195" s="18"/>
      <c r="E195" s="19" t="s">
        <v>192</v>
      </c>
      <c r="F195" s="28" t="s">
        <v>438</v>
      </c>
      <c r="G195" s="18">
        <v>34</v>
      </c>
      <c r="H195" s="18">
        <v>110</v>
      </c>
      <c r="I195" s="18" t="s">
        <v>32</v>
      </c>
      <c r="J195" s="18" t="s">
        <v>116</v>
      </c>
      <c r="K195" s="19" t="s">
        <v>117</v>
      </c>
      <c r="L195" s="21" t="s">
        <v>34</v>
      </c>
      <c r="M195" s="24"/>
      <c r="N195" s="18" t="s">
        <v>118</v>
      </c>
    </row>
    <row r="196" spans="1:14" ht="16.5" customHeight="1" x14ac:dyDescent="0.25">
      <c r="A196" s="17" t="s">
        <v>439</v>
      </c>
      <c r="B196" s="17" t="s">
        <v>440</v>
      </c>
      <c r="C196" s="18"/>
      <c r="D196" s="18"/>
      <c r="E196" s="19" t="s">
        <v>192</v>
      </c>
      <c r="F196" s="20">
        <v>29805</v>
      </c>
      <c r="G196" s="18">
        <v>35</v>
      </c>
      <c r="H196" s="18">
        <v>110</v>
      </c>
      <c r="I196" s="18" t="s">
        <v>32</v>
      </c>
      <c r="J196" s="18" t="s">
        <v>116</v>
      </c>
      <c r="K196" s="19" t="s">
        <v>117</v>
      </c>
      <c r="L196" s="21" t="s">
        <v>34</v>
      </c>
      <c r="M196" s="24"/>
      <c r="N196" s="18" t="s">
        <v>118</v>
      </c>
    </row>
    <row r="197" spans="1:14" ht="16.5" customHeight="1" x14ac:dyDescent="0.25">
      <c r="A197" s="17" t="s">
        <v>245</v>
      </c>
      <c r="B197" s="17" t="s">
        <v>383</v>
      </c>
      <c r="C197" s="18"/>
      <c r="D197" s="18"/>
      <c r="E197" s="19" t="s">
        <v>192</v>
      </c>
      <c r="F197" s="28" t="s">
        <v>441</v>
      </c>
      <c r="G197" s="18">
        <v>39</v>
      </c>
      <c r="H197" s="18">
        <v>110</v>
      </c>
      <c r="I197" s="18" t="str">
        <f>IF(G197&gt;1,VLOOKUP(G197,[2]katvek!$A$2:$B$86,2,TRUE),"?")</f>
        <v>O</v>
      </c>
      <c r="J197" s="18" t="e">
        <f xml:space="preserve"> +#REF!</f>
        <v>#REF!</v>
      </c>
      <c r="K197" s="18" t="s">
        <v>22</v>
      </c>
      <c r="L197" s="21" t="s">
        <v>18</v>
      </c>
      <c r="M197" s="24"/>
      <c r="N197" s="18" t="s">
        <v>23</v>
      </c>
    </row>
    <row r="198" spans="1:14" ht="16.5" customHeight="1" x14ac:dyDescent="0.25">
      <c r="A198" s="27" t="s">
        <v>314</v>
      </c>
      <c r="B198" s="27" t="s">
        <v>442</v>
      </c>
      <c r="C198" s="18"/>
      <c r="D198" s="18"/>
      <c r="E198" s="18" t="s">
        <v>192</v>
      </c>
      <c r="F198" s="20">
        <v>27633</v>
      </c>
      <c r="G198" s="18">
        <f>IF(F198&gt;0,DATEDIF(F198,$M$3,"Y"),"?")</f>
        <v>41</v>
      </c>
      <c r="H198" s="18">
        <v>110</v>
      </c>
      <c r="I198" s="18" t="str">
        <f>IF(G198&gt;1,VLOOKUP(G198,[3]katvek!$A$2:$B$86,2,TRUE),"?")</f>
        <v>M1</v>
      </c>
      <c r="J198" s="18" t="e">
        <f xml:space="preserve"> +#REF!</f>
        <v>#REF!</v>
      </c>
      <c r="K198" s="18" t="s">
        <v>17</v>
      </c>
      <c r="L198" s="21" t="s">
        <v>18</v>
      </c>
      <c r="M198" s="18">
        <f>+M197+1</f>
        <v>1</v>
      </c>
      <c r="N198" s="18" t="s">
        <v>50</v>
      </c>
    </row>
    <row r="199" spans="1:14" ht="16.5" customHeight="1" x14ac:dyDescent="0.25">
      <c r="A199" s="27" t="s">
        <v>443</v>
      </c>
      <c r="B199" s="27" t="s">
        <v>444</v>
      </c>
      <c r="C199" s="18"/>
      <c r="D199" s="18"/>
      <c r="E199" s="18" t="s">
        <v>192</v>
      </c>
      <c r="F199" s="20">
        <v>25948</v>
      </c>
      <c r="G199" s="18">
        <f>IF(F199&gt;0,DATEDIF(F199,$M$3,"Y"),"?")</f>
        <v>45</v>
      </c>
      <c r="H199" s="18">
        <v>110</v>
      </c>
      <c r="I199" s="18" t="str">
        <f>IF(G199&gt;1,VLOOKUP(G199,[6]katvek!$A$2:$B$86,2,TRUE),"?")</f>
        <v>M2</v>
      </c>
      <c r="J199" s="18" t="e">
        <f xml:space="preserve"> +#REF!</f>
        <v>#REF!</v>
      </c>
      <c r="K199" s="18" t="s">
        <v>17</v>
      </c>
      <c r="L199" s="21" t="s">
        <v>34</v>
      </c>
      <c r="M199" s="18"/>
      <c r="N199" s="18" t="s">
        <v>70</v>
      </c>
    </row>
    <row r="200" spans="1:14" ht="16.5" customHeight="1" x14ac:dyDescent="0.25">
      <c r="A200" s="17" t="s">
        <v>445</v>
      </c>
      <c r="B200" s="17" t="s">
        <v>446</v>
      </c>
      <c r="C200" s="18"/>
      <c r="D200" s="18"/>
      <c r="E200" s="19" t="s">
        <v>192</v>
      </c>
      <c r="F200" s="20">
        <v>26007</v>
      </c>
      <c r="G200" s="18">
        <f>IF(F200&gt;0,DATEDIF(F200,$M$3,"Y"),"?")</f>
        <v>45</v>
      </c>
      <c r="H200" s="18">
        <v>110</v>
      </c>
      <c r="I200" s="18" t="str">
        <f>IF(G200&gt;1,VLOOKUP(G200,[9]katvek!$A$2:$B$86,2,TRUE),"?")</f>
        <v>M2</v>
      </c>
      <c r="J200" s="18" t="e">
        <f xml:space="preserve"> +#REF!</f>
        <v>#REF!</v>
      </c>
      <c r="K200" s="18" t="s">
        <v>17</v>
      </c>
      <c r="L200" s="21" t="s">
        <v>18</v>
      </c>
      <c r="M200" s="18"/>
      <c r="N200" s="18" t="s">
        <v>232</v>
      </c>
    </row>
    <row r="201" spans="1:14" ht="16.5" customHeight="1" x14ac:dyDescent="0.25">
      <c r="A201" s="42" t="s">
        <v>447</v>
      </c>
      <c r="B201" s="42" t="s">
        <v>448</v>
      </c>
      <c r="C201" s="24"/>
      <c r="D201" s="24"/>
      <c r="E201" s="43" t="s">
        <v>192</v>
      </c>
      <c r="F201" s="44">
        <v>25872</v>
      </c>
      <c r="G201" s="43">
        <f>IF(F201&gt;0,DATEDIF(F201,$M$3,"Y"),"?")</f>
        <v>45</v>
      </c>
      <c r="H201" s="43">
        <v>110</v>
      </c>
      <c r="I201" s="43" t="s">
        <v>182</v>
      </c>
      <c r="J201" s="43"/>
      <c r="K201" s="43" t="s">
        <v>22</v>
      </c>
      <c r="L201" s="18" t="s">
        <v>18</v>
      </c>
      <c r="M201" s="24"/>
      <c r="N201" s="18" t="s">
        <v>449</v>
      </c>
    </row>
    <row r="202" spans="1:14" ht="16.5" customHeight="1" x14ac:dyDescent="0.25">
      <c r="A202" s="27" t="s">
        <v>450</v>
      </c>
      <c r="B202" s="27" t="s">
        <v>451</v>
      </c>
      <c r="C202" s="18"/>
      <c r="D202" s="18"/>
      <c r="E202" s="18" t="s">
        <v>192</v>
      </c>
      <c r="F202" s="20">
        <v>21968</v>
      </c>
      <c r="G202" s="18">
        <f>IF(F202&gt;0,DATEDIF(F202,$M$3,"Y"),"?")</f>
        <v>56</v>
      </c>
      <c r="H202" s="18">
        <v>110</v>
      </c>
      <c r="I202" s="18" t="str">
        <f>IF(G202&gt;1,VLOOKUP(G202,[10]katvek!$A$2:$B$86,2,TRUE),"?")</f>
        <v>M4</v>
      </c>
      <c r="J202" s="18" t="e">
        <f xml:space="preserve"> +#REF!</f>
        <v>#REF!</v>
      </c>
      <c r="K202" s="18" t="s">
        <v>17</v>
      </c>
      <c r="L202" s="21" t="s">
        <v>18</v>
      </c>
      <c r="M202" s="24"/>
      <c r="N202" s="18" t="s">
        <v>328</v>
      </c>
    </row>
    <row r="203" spans="1:14" ht="16.5" customHeight="1" x14ac:dyDescent="0.25">
      <c r="A203" s="27" t="s">
        <v>452</v>
      </c>
      <c r="B203" s="27" t="s">
        <v>453</v>
      </c>
      <c r="C203" s="18"/>
      <c r="D203" s="18"/>
      <c r="E203" s="18" t="s">
        <v>192</v>
      </c>
      <c r="F203" s="20">
        <v>20881</v>
      </c>
      <c r="G203" s="18">
        <v>59</v>
      </c>
      <c r="H203" s="18">
        <v>110</v>
      </c>
      <c r="I203" s="18" t="s">
        <v>163</v>
      </c>
      <c r="J203" s="18" t="s">
        <v>92</v>
      </c>
      <c r="K203" s="18" t="s">
        <v>17</v>
      </c>
      <c r="L203" s="21" t="s">
        <v>34</v>
      </c>
      <c r="M203" s="24"/>
      <c r="N203" s="18" t="s">
        <v>92</v>
      </c>
    </row>
    <row r="204" spans="1:14" ht="16.5" customHeight="1" x14ac:dyDescent="0.25">
      <c r="A204" s="27" t="s">
        <v>454</v>
      </c>
      <c r="B204" s="27" t="s">
        <v>455</v>
      </c>
      <c r="C204" s="18"/>
      <c r="D204" s="18"/>
      <c r="E204" s="18" t="s">
        <v>192</v>
      </c>
      <c r="F204" s="20">
        <v>16949</v>
      </c>
      <c r="G204" s="18">
        <v>70</v>
      </c>
      <c r="H204" s="18">
        <v>110</v>
      </c>
      <c r="I204" s="18" t="s">
        <v>275</v>
      </c>
      <c r="J204" s="18" t="s">
        <v>92</v>
      </c>
      <c r="K204" s="18" t="s">
        <v>17</v>
      </c>
      <c r="L204" s="21" t="s">
        <v>34</v>
      </c>
      <c r="M204" s="24"/>
      <c r="N204" s="18" t="s">
        <v>92</v>
      </c>
    </row>
    <row r="205" spans="1:14" ht="16.5" customHeight="1" x14ac:dyDescent="0.25">
      <c r="A205" s="27" t="s">
        <v>456</v>
      </c>
      <c r="B205" s="27" t="s">
        <v>457</v>
      </c>
      <c r="C205" s="18"/>
      <c r="D205" s="18"/>
      <c r="E205" s="18" t="s">
        <v>192</v>
      </c>
      <c r="F205" s="20">
        <v>35926</v>
      </c>
      <c r="G205" s="18">
        <f>IF(F205&gt;0,DATEDIF(F205,$M$3,"Y"),"?")</f>
        <v>18</v>
      </c>
      <c r="H205" s="18">
        <v>125</v>
      </c>
      <c r="I205" s="18" t="str">
        <f>IF(G205&gt;1,VLOOKUP(G205,[3]katvek!$A$2:$B$86,2,TRUE),"?")</f>
        <v>T3</v>
      </c>
      <c r="J205" s="18" t="e">
        <f xml:space="preserve"> +#REF!</f>
        <v>#REF!</v>
      </c>
      <c r="K205" s="18" t="s">
        <v>17</v>
      </c>
      <c r="L205" s="21" t="s">
        <v>18</v>
      </c>
      <c r="M205" s="18">
        <f>+M204+1</f>
        <v>1</v>
      </c>
      <c r="N205" s="18" t="s">
        <v>50</v>
      </c>
    </row>
    <row r="206" spans="1:14" ht="16.5" customHeight="1" x14ac:dyDescent="0.25">
      <c r="A206" s="17" t="s">
        <v>458</v>
      </c>
      <c r="B206" s="17" t="s">
        <v>459</v>
      </c>
      <c r="C206" s="18"/>
      <c r="D206" s="18"/>
      <c r="E206" s="19" t="s">
        <v>192</v>
      </c>
      <c r="F206" s="20">
        <v>35660</v>
      </c>
      <c r="G206" s="18">
        <v>18</v>
      </c>
      <c r="H206" s="18">
        <v>125</v>
      </c>
      <c r="I206" s="18" t="s">
        <v>99</v>
      </c>
      <c r="J206" s="18" t="s">
        <v>206</v>
      </c>
      <c r="K206" s="19" t="s">
        <v>22</v>
      </c>
      <c r="L206" s="21" t="s">
        <v>18</v>
      </c>
      <c r="M206" s="24"/>
      <c r="N206" s="18" t="s">
        <v>206</v>
      </c>
    </row>
    <row r="207" spans="1:14" ht="16.5" customHeight="1" x14ac:dyDescent="0.25">
      <c r="A207" s="17" t="s">
        <v>460</v>
      </c>
      <c r="B207" s="17" t="s">
        <v>461</v>
      </c>
      <c r="C207" s="18"/>
      <c r="D207" s="18"/>
      <c r="E207" s="19" t="s">
        <v>192</v>
      </c>
      <c r="F207" s="28" t="s">
        <v>462</v>
      </c>
      <c r="G207" s="18">
        <v>23</v>
      </c>
      <c r="H207" s="18">
        <v>125</v>
      </c>
      <c r="I207" s="18" t="str">
        <f>IF(G207&gt;1,VLOOKUP(G207,[2]katvek!$A$2:$B$86,2,TRUE),"?")</f>
        <v>J</v>
      </c>
      <c r="J207" s="18" t="e">
        <f xml:space="preserve"> +#REF!</f>
        <v>#REF!</v>
      </c>
      <c r="K207" s="18" t="s">
        <v>22</v>
      </c>
      <c r="L207" s="21" t="s">
        <v>18</v>
      </c>
      <c r="M207" s="24"/>
      <c r="N207" s="18" t="s">
        <v>23</v>
      </c>
    </row>
    <row r="208" spans="1:14" ht="16.5" customHeight="1" x14ac:dyDescent="0.25">
      <c r="A208" s="17" t="s">
        <v>463</v>
      </c>
      <c r="B208" s="17" t="s">
        <v>226</v>
      </c>
      <c r="C208" s="18"/>
      <c r="D208" s="18"/>
      <c r="E208" s="19" t="s">
        <v>192</v>
      </c>
      <c r="F208" s="28" t="s">
        <v>464</v>
      </c>
      <c r="G208" s="18">
        <v>33</v>
      </c>
      <c r="H208" s="18">
        <v>125</v>
      </c>
      <c r="I208" s="18" t="s">
        <v>32</v>
      </c>
      <c r="J208" s="18" t="s">
        <v>116</v>
      </c>
      <c r="K208" s="19" t="s">
        <v>117</v>
      </c>
      <c r="L208" s="21" t="s">
        <v>34</v>
      </c>
      <c r="M208" s="24"/>
      <c r="N208" s="18" t="s">
        <v>118</v>
      </c>
    </row>
    <row r="209" spans="1:14" ht="16.5" customHeight="1" x14ac:dyDescent="0.25">
      <c r="A209" s="27" t="s">
        <v>465</v>
      </c>
      <c r="B209" s="27" t="s">
        <v>466</v>
      </c>
      <c r="C209" s="18"/>
      <c r="D209" s="18"/>
      <c r="E209" s="18" t="s">
        <v>192</v>
      </c>
      <c r="F209" s="20">
        <v>30227</v>
      </c>
      <c r="G209" s="18">
        <v>33</v>
      </c>
      <c r="H209" s="18">
        <v>125</v>
      </c>
      <c r="I209" s="18" t="s">
        <v>32</v>
      </c>
      <c r="J209" s="18" t="s">
        <v>164</v>
      </c>
      <c r="K209" s="18" t="s">
        <v>17</v>
      </c>
      <c r="L209" s="21" t="s">
        <v>34</v>
      </c>
      <c r="M209" s="24"/>
      <c r="N209" s="18" t="s">
        <v>164</v>
      </c>
    </row>
    <row r="210" spans="1:14" ht="16.5" customHeight="1" x14ac:dyDescent="0.25">
      <c r="A210" s="27" t="s">
        <v>467</v>
      </c>
      <c r="B210" s="27" t="s">
        <v>468</v>
      </c>
      <c r="C210" s="18"/>
      <c r="D210" s="18"/>
      <c r="E210" s="18" t="s">
        <v>192</v>
      </c>
      <c r="F210" s="20">
        <v>30120</v>
      </c>
      <c r="G210" s="18">
        <v>34</v>
      </c>
      <c r="H210" s="18">
        <v>125</v>
      </c>
      <c r="I210" s="18" t="s">
        <v>32</v>
      </c>
      <c r="J210" s="18" t="s">
        <v>33</v>
      </c>
      <c r="K210" s="18" t="s">
        <v>17</v>
      </c>
      <c r="L210" s="21" t="s">
        <v>34</v>
      </c>
      <c r="M210" s="24"/>
      <c r="N210" s="18" t="s">
        <v>33</v>
      </c>
    </row>
    <row r="211" spans="1:14" ht="16.5" customHeight="1" x14ac:dyDescent="0.25">
      <c r="A211" s="27" t="s">
        <v>469</v>
      </c>
      <c r="B211" s="27" t="s">
        <v>470</v>
      </c>
      <c r="C211" s="18"/>
      <c r="D211" s="18"/>
      <c r="E211" s="18" t="s">
        <v>192</v>
      </c>
      <c r="F211" s="20">
        <v>28751</v>
      </c>
      <c r="G211" s="18">
        <f>IF(F211&gt;0,DATEDIF(F211,$M$3,"Y"),"?")</f>
        <v>38</v>
      </c>
      <c r="H211" s="18">
        <v>125</v>
      </c>
      <c r="I211" s="18" t="str">
        <f>IF(G211&gt;1,VLOOKUP(G211,[3]katvek!$A$2:$B$86,2,TRUE),"?")</f>
        <v>O</v>
      </c>
      <c r="J211" s="18" t="e">
        <f xml:space="preserve"> +#REF!</f>
        <v>#REF!</v>
      </c>
      <c r="K211" s="18" t="s">
        <v>17</v>
      </c>
      <c r="L211" s="21" t="s">
        <v>18</v>
      </c>
      <c r="M211" s="18">
        <f>+M210+1</f>
        <v>1</v>
      </c>
      <c r="N211" s="18" t="s">
        <v>50</v>
      </c>
    </row>
    <row r="212" spans="1:14" ht="16.5" customHeight="1" x14ac:dyDescent="0.25">
      <c r="A212" s="29" t="s">
        <v>471</v>
      </c>
      <c r="B212" s="27" t="s">
        <v>472</v>
      </c>
      <c r="C212" s="18"/>
      <c r="D212" s="18"/>
      <c r="E212" s="18" t="s">
        <v>192</v>
      </c>
      <c r="F212" s="30">
        <v>28009</v>
      </c>
      <c r="G212" s="18">
        <v>40</v>
      </c>
      <c r="H212" s="18">
        <v>125</v>
      </c>
      <c r="I212" s="18" t="s">
        <v>36</v>
      </c>
      <c r="J212" s="18" t="s">
        <v>33</v>
      </c>
      <c r="K212" s="18" t="s">
        <v>17</v>
      </c>
      <c r="L212" s="21" t="s">
        <v>34</v>
      </c>
      <c r="M212" s="24"/>
      <c r="N212" s="18" t="s">
        <v>33</v>
      </c>
    </row>
    <row r="213" spans="1:14" ht="16.5" customHeight="1" x14ac:dyDescent="0.25">
      <c r="A213" s="27" t="s">
        <v>473</v>
      </c>
      <c r="B213" s="27" t="s">
        <v>339</v>
      </c>
      <c r="C213" s="18"/>
      <c r="D213" s="18"/>
      <c r="E213" s="18" t="s">
        <v>192</v>
      </c>
      <c r="F213" s="20">
        <v>26388</v>
      </c>
      <c r="G213" s="18">
        <f>IF(F213&gt;0,DATEDIF(F213,$M$3,"Y"),"?")</f>
        <v>44</v>
      </c>
      <c r="H213" s="18">
        <v>125</v>
      </c>
      <c r="I213" s="18" t="str">
        <f>IF(G213&gt;1,VLOOKUP(G213,[3]katvek!$A$2:$B$86,2,TRUE),"?")</f>
        <v>M1</v>
      </c>
      <c r="J213" s="18" t="e">
        <f xml:space="preserve"> +#REF!</f>
        <v>#REF!</v>
      </c>
      <c r="K213" s="18" t="s">
        <v>22</v>
      </c>
      <c r="L213" s="21" t="s">
        <v>18</v>
      </c>
      <c r="M213" s="18">
        <f>+M212+1</f>
        <v>1</v>
      </c>
      <c r="N213" s="18" t="s">
        <v>50</v>
      </c>
    </row>
    <row r="214" spans="1:14" ht="16.5" customHeight="1" x14ac:dyDescent="0.25">
      <c r="A214" s="45" t="s">
        <v>474</v>
      </c>
      <c r="B214" s="45" t="s">
        <v>475</v>
      </c>
      <c r="C214" s="18"/>
      <c r="D214" s="18"/>
      <c r="E214" s="19" t="s">
        <v>192</v>
      </c>
      <c r="F214" s="20">
        <v>26135</v>
      </c>
      <c r="G214" s="18">
        <f>IF(F214&gt;0,DATEDIF(F214,$M$3,"Y"),"?")</f>
        <v>45</v>
      </c>
      <c r="H214" s="18">
        <v>125</v>
      </c>
      <c r="I214" s="18" t="str">
        <f>IF(G214&gt;1,VLOOKUP(G214,[9]katvek!$A$2:$B$86,2,TRUE),"?")</f>
        <v>M2</v>
      </c>
      <c r="J214" s="18" t="e">
        <f xml:space="preserve"> +#REF!</f>
        <v>#REF!</v>
      </c>
      <c r="K214" s="18" t="s">
        <v>17</v>
      </c>
      <c r="L214" s="21" t="s">
        <v>18</v>
      </c>
      <c r="M214" s="18"/>
      <c r="N214" s="18" t="s">
        <v>232</v>
      </c>
    </row>
    <row r="215" spans="1:14" ht="16.5" customHeight="1" x14ac:dyDescent="0.25">
      <c r="A215" s="17" t="s">
        <v>476</v>
      </c>
      <c r="B215" s="17" t="s">
        <v>477</v>
      </c>
      <c r="C215" s="18"/>
      <c r="D215" s="18"/>
      <c r="E215" s="18" t="s">
        <v>192</v>
      </c>
      <c r="F215" s="20">
        <v>25666</v>
      </c>
      <c r="G215" s="18">
        <v>46</v>
      </c>
      <c r="H215" s="18">
        <v>125</v>
      </c>
      <c r="I215" s="18" t="s">
        <v>182</v>
      </c>
      <c r="J215" s="18" t="s">
        <v>206</v>
      </c>
      <c r="K215" s="19" t="s">
        <v>22</v>
      </c>
      <c r="L215" s="21" t="s">
        <v>18</v>
      </c>
      <c r="M215" s="24"/>
      <c r="N215" s="18" t="s">
        <v>206</v>
      </c>
    </row>
    <row r="216" spans="1:14" ht="16.5" customHeight="1" x14ac:dyDescent="0.25">
      <c r="A216" s="27" t="s">
        <v>478</v>
      </c>
      <c r="B216" s="27" t="s">
        <v>479</v>
      </c>
      <c r="C216" s="18"/>
      <c r="D216" s="18"/>
      <c r="E216" s="18" t="s">
        <v>192</v>
      </c>
      <c r="F216" s="20">
        <v>23910</v>
      </c>
      <c r="G216" s="18">
        <v>51</v>
      </c>
      <c r="H216" s="18">
        <v>125</v>
      </c>
      <c r="I216" s="18" t="s">
        <v>47</v>
      </c>
      <c r="J216" s="31" t="s">
        <v>79</v>
      </c>
      <c r="K216" s="18" t="s">
        <v>17</v>
      </c>
      <c r="L216" s="21" t="s">
        <v>34</v>
      </c>
      <c r="M216" s="24"/>
      <c r="N216" s="18" t="s">
        <v>80</v>
      </c>
    </row>
    <row r="217" spans="1:14" ht="16.5" customHeight="1" x14ac:dyDescent="0.25">
      <c r="A217" s="17" t="s">
        <v>480</v>
      </c>
      <c r="B217" s="17" t="s">
        <v>481</v>
      </c>
      <c r="C217" s="18"/>
      <c r="D217" s="18"/>
      <c r="E217" s="19" t="s">
        <v>192</v>
      </c>
      <c r="F217" s="20">
        <v>33854</v>
      </c>
      <c r="G217" s="18">
        <v>23</v>
      </c>
      <c r="H217" s="18">
        <v>140</v>
      </c>
      <c r="I217" s="18" t="s">
        <v>26</v>
      </c>
      <c r="J217" s="18" t="s">
        <v>206</v>
      </c>
      <c r="K217" s="19" t="s">
        <v>22</v>
      </c>
      <c r="L217" s="21" t="s">
        <v>18</v>
      </c>
      <c r="M217" s="24"/>
      <c r="N217" s="18" t="s">
        <v>206</v>
      </c>
    </row>
    <row r="218" spans="1:14" ht="16.5" customHeight="1" x14ac:dyDescent="0.25">
      <c r="A218" s="34" t="s">
        <v>482</v>
      </c>
      <c r="B218" s="17" t="s">
        <v>483</v>
      </c>
      <c r="C218" s="18"/>
      <c r="D218" s="18"/>
      <c r="E218" s="18" t="s">
        <v>192</v>
      </c>
      <c r="F218" s="30">
        <v>30714</v>
      </c>
      <c r="G218" s="18">
        <v>32</v>
      </c>
      <c r="H218" s="18">
        <v>140</v>
      </c>
      <c r="I218" s="18" t="s">
        <v>32</v>
      </c>
      <c r="J218" s="18" t="s">
        <v>342</v>
      </c>
      <c r="K218" s="18" t="s">
        <v>22</v>
      </c>
      <c r="L218" s="21" t="s">
        <v>34</v>
      </c>
      <c r="M218" s="24"/>
      <c r="N218" s="18" t="s">
        <v>342</v>
      </c>
    </row>
    <row r="219" spans="1:14" ht="16.5" customHeight="1" x14ac:dyDescent="0.25">
      <c r="A219" s="27" t="s">
        <v>194</v>
      </c>
      <c r="B219" s="27" t="s">
        <v>484</v>
      </c>
      <c r="C219" s="18"/>
      <c r="D219" s="18"/>
      <c r="E219" s="18" t="s">
        <v>192</v>
      </c>
      <c r="F219" s="20">
        <v>30235</v>
      </c>
      <c r="G219" s="18">
        <v>33</v>
      </c>
      <c r="H219" s="18">
        <v>140</v>
      </c>
      <c r="I219" s="18" t="s">
        <v>32</v>
      </c>
      <c r="J219" s="18" t="s">
        <v>107</v>
      </c>
      <c r="K219" s="18" t="s">
        <v>17</v>
      </c>
      <c r="L219" s="21" t="s">
        <v>18</v>
      </c>
      <c r="M219" s="24"/>
      <c r="N219" s="18" t="s">
        <v>108</v>
      </c>
    </row>
    <row r="220" spans="1:14" ht="16.5" customHeight="1" x14ac:dyDescent="0.25">
      <c r="A220" s="27" t="s">
        <v>485</v>
      </c>
      <c r="B220" s="27" t="s">
        <v>316</v>
      </c>
      <c r="C220" s="18"/>
      <c r="D220" s="18"/>
      <c r="E220" s="18" t="s">
        <v>192</v>
      </c>
      <c r="F220" s="20">
        <v>24840</v>
      </c>
      <c r="G220" s="18">
        <f>IF(F220&gt;0,DATEDIF(F220,$M$3,"Y"),"?")</f>
        <v>48</v>
      </c>
      <c r="H220" s="18">
        <v>140</v>
      </c>
      <c r="I220" s="18" t="str">
        <f>IF(G220&gt;1,VLOOKUP(G220,[2]katvek!$A$2:$B$86,2,TRUE),"?")</f>
        <v>M2</v>
      </c>
      <c r="J220" s="18" t="e">
        <f xml:space="preserve"> +#REF!</f>
        <v>#REF!</v>
      </c>
      <c r="K220" s="18" t="s">
        <v>22</v>
      </c>
      <c r="L220" s="21" t="s">
        <v>18</v>
      </c>
      <c r="M220" s="24"/>
      <c r="N220" s="18" t="s">
        <v>23</v>
      </c>
    </row>
    <row r="221" spans="1:14" ht="16.5" customHeight="1" x14ac:dyDescent="0.25">
      <c r="A221" s="17" t="s">
        <v>486</v>
      </c>
      <c r="B221" s="25" t="s">
        <v>421</v>
      </c>
      <c r="C221" s="18"/>
      <c r="D221" s="18"/>
      <c r="E221" s="26" t="s">
        <v>192</v>
      </c>
      <c r="F221" s="20">
        <v>30983</v>
      </c>
      <c r="G221" s="18">
        <v>31</v>
      </c>
      <c r="H221" s="19" t="s">
        <v>487</v>
      </c>
      <c r="I221" s="18" t="s">
        <v>32</v>
      </c>
      <c r="J221" s="18" t="s">
        <v>27</v>
      </c>
      <c r="K221" s="19" t="s">
        <v>17</v>
      </c>
      <c r="L221" s="21" t="s">
        <v>18</v>
      </c>
      <c r="M221" s="24"/>
      <c r="N221" s="18" t="s">
        <v>28</v>
      </c>
    </row>
    <row r="222" spans="1:14" ht="16.5" customHeight="1" x14ac:dyDescent="0.25">
      <c r="A222" s="17" t="s">
        <v>488</v>
      </c>
      <c r="B222" s="17" t="s">
        <v>489</v>
      </c>
      <c r="C222" s="18"/>
      <c r="D222" s="18"/>
      <c r="E222" s="19" t="s">
        <v>192</v>
      </c>
      <c r="F222" s="20">
        <v>34471</v>
      </c>
      <c r="G222" s="18">
        <v>22</v>
      </c>
      <c r="H222" s="19" t="s">
        <v>490</v>
      </c>
      <c r="I222" s="18" t="s">
        <v>26</v>
      </c>
      <c r="J222" s="18" t="s">
        <v>342</v>
      </c>
      <c r="K222" s="18" t="s">
        <v>17</v>
      </c>
      <c r="L222" s="21" t="s">
        <v>34</v>
      </c>
      <c r="M222" s="24"/>
      <c r="N222" s="18" t="s">
        <v>342</v>
      </c>
    </row>
    <row r="223" spans="1:14" ht="16.5" customHeight="1" x14ac:dyDescent="0.25">
      <c r="A223" s="27" t="s">
        <v>491</v>
      </c>
      <c r="B223" s="27" t="s">
        <v>492</v>
      </c>
      <c r="C223" s="18"/>
      <c r="D223" s="18"/>
      <c r="E223" s="18" t="s">
        <v>192</v>
      </c>
      <c r="F223" s="20" t="s">
        <v>493</v>
      </c>
      <c r="G223" s="18">
        <v>29</v>
      </c>
      <c r="H223" s="18" t="s">
        <v>490</v>
      </c>
      <c r="I223" s="18" t="s">
        <v>32</v>
      </c>
      <c r="J223" s="18" t="s">
        <v>111</v>
      </c>
      <c r="K223" s="18" t="s">
        <v>117</v>
      </c>
      <c r="L223" s="21" t="s">
        <v>18</v>
      </c>
      <c r="M223" s="24"/>
      <c r="N223" s="18" t="s">
        <v>183</v>
      </c>
    </row>
    <row r="224" spans="1:14" ht="15.75" x14ac:dyDescent="0.25">
      <c r="A224" s="46"/>
      <c r="B224" s="46"/>
      <c r="C224" s="47"/>
      <c r="D224" s="47"/>
      <c r="E224" s="47"/>
      <c r="F224" s="48"/>
      <c r="G224" s="47"/>
      <c r="H224" s="47"/>
      <c r="I224" s="47"/>
      <c r="J224" s="47"/>
      <c r="K224" s="49"/>
      <c r="L224" s="50"/>
      <c r="N224" s="47"/>
    </row>
    <row r="225" spans="1:41" ht="21" x14ac:dyDescent="0.35">
      <c r="A225" s="51" t="s">
        <v>494</v>
      </c>
    </row>
    <row r="226" spans="1:41" s="23" customFormat="1" ht="16.5" customHeight="1" x14ac:dyDescent="0.25">
      <c r="A226" s="17" t="s">
        <v>495</v>
      </c>
      <c r="B226" s="17" t="s">
        <v>496</v>
      </c>
      <c r="C226" s="18"/>
      <c r="D226" s="18"/>
      <c r="E226" s="19" t="s">
        <v>16</v>
      </c>
      <c r="F226" s="28" t="s">
        <v>497</v>
      </c>
      <c r="G226" s="18">
        <v>17</v>
      </c>
      <c r="H226" s="18">
        <v>60</v>
      </c>
      <c r="I226" s="18" t="str">
        <f>IF(G226&gt;1,VLOOKUP(G226,[2]katvek!$A$2:$B$86,2,TRUE),"?")</f>
        <v>T2</v>
      </c>
      <c r="J226" s="18" t="e">
        <f xml:space="preserve"> +#REF!</f>
        <v>#REF!</v>
      </c>
      <c r="K226" s="52" t="s">
        <v>498</v>
      </c>
      <c r="L226" s="21" t="s">
        <v>18</v>
      </c>
      <c r="M226" s="24"/>
      <c r="N226" s="18" t="s">
        <v>23</v>
      </c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</row>
  </sheetData>
  <mergeCells count="1">
    <mergeCell ref="A1:N1"/>
  </mergeCells>
  <conditionalFormatting sqref="I92:K100 I69:J91 I121:K121 I131:K131 I174:K65535 I3:K64">
    <cfRule type="containsErrors" dxfId="7" priority="7">
      <formula>ISERROR(I3)</formula>
    </cfRule>
  </conditionalFormatting>
  <conditionalFormatting sqref="K65:K91 I65:J68">
    <cfRule type="containsErrors" dxfId="6" priority="3">
      <formula>ISERROR(I65)</formula>
    </cfRule>
  </conditionalFormatting>
  <conditionalFormatting sqref="A49 A56:A60 A63:A68">
    <cfRule type="duplicateValues" dxfId="5" priority="4"/>
  </conditionalFormatting>
  <conditionalFormatting sqref="I101:K120 I122:K130 I132:K173">
    <cfRule type="containsErrors" dxfId="4" priority="1">
      <formula>ISERROR(I101)</formula>
    </cfRule>
  </conditionalFormatting>
  <conditionalFormatting sqref="A101:A120 A122:A130 A132:A173">
    <cfRule type="duplicateValues" dxfId="3" priority="2"/>
  </conditionalFormatting>
  <conditionalFormatting sqref="A6:A13">
    <cfRule type="duplicateValues" dxfId="2" priority="8"/>
  </conditionalFormatting>
  <conditionalFormatting sqref="A131 A121 A69:A100 A3:A5 A14:A21 A174:A65535 A23:A32">
    <cfRule type="duplicateValues" dxfId="1" priority="9"/>
  </conditionalFormatting>
  <conditionalFormatting sqref="A33:A48 A22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Mahony</dc:creator>
  <cp:lastModifiedBy>Anita Mahony</cp:lastModifiedBy>
  <dcterms:created xsi:type="dcterms:W3CDTF">2016-08-04T11:35:55Z</dcterms:created>
  <dcterms:modified xsi:type="dcterms:W3CDTF">2016-08-08T22:12:46Z</dcterms:modified>
</cp:coreProperties>
</file>